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435" windowWidth="19875" windowHeight="9240"/>
  </bookViews>
  <sheets>
    <sheet name="Table 1" sheetId="1" r:id="rId1"/>
    <sheet name="Table 2" sheetId="2" r:id="rId2"/>
    <sheet name="Table 3" sheetId="3" r:id="rId3"/>
    <sheet name="Appendix 1a" sheetId="4" r:id="rId4"/>
    <sheet name="Appendix 1b" sheetId="5" r:id="rId5"/>
    <sheet name="Appendix 2a" sheetId="6" r:id="rId6"/>
    <sheet name="Appendix 2c" sheetId="7" r:id="rId7"/>
    <sheet name="Appendix 2d" sheetId="8" r:id="rId8"/>
    <sheet name="Appendix 3" sheetId="9" r:id="rId9"/>
    <sheet name="Appendix 4" sheetId="10" r:id="rId10"/>
  </sheets>
  <calcPr calcId="125725"/>
</workbook>
</file>

<file path=xl/calcChain.xml><?xml version="1.0" encoding="utf-8"?>
<calcChain xmlns="http://schemas.openxmlformats.org/spreadsheetml/2006/main">
  <c r="D57" i="4"/>
  <c r="E57"/>
  <c r="F57"/>
  <c r="G53"/>
  <c r="G52"/>
  <c r="G49"/>
  <c r="G48"/>
  <c r="G45"/>
  <c r="G44"/>
  <c r="G41"/>
  <c r="G40"/>
  <c r="G37"/>
  <c r="G36"/>
  <c r="G33"/>
  <c r="G32"/>
  <c r="G29"/>
  <c r="G28"/>
  <c r="G25"/>
  <c r="G24"/>
  <c r="G21"/>
  <c r="G20"/>
  <c r="G17"/>
  <c r="G16"/>
  <c r="G13"/>
  <c r="G12"/>
  <c r="G9"/>
  <c r="G8"/>
  <c r="G55"/>
  <c r="G51"/>
  <c r="G47"/>
  <c r="G43"/>
  <c r="G39"/>
  <c r="G35"/>
  <c r="G31"/>
  <c r="G27"/>
  <c r="G23"/>
  <c r="G19"/>
  <c r="G15"/>
  <c r="G11"/>
  <c r="G7"/>
  <c r="G5"/>
  <c r="G6"/>
  <c r="G10"/>
  <c r="G14"/>
  <c r="G18"/>
  <c r="G22"/>
  <c r="G26"/>
  <c r="G30"/>
  <c r="G34"/>
  <c r="G38"/>
  <c r="G42"/>
  <c r="G46"/>
  <c r="G50"/>
  <c r="G54"/>
  <c r="G4"/>
  <c r="E56" l="1"/>
  <c r="F56"/>
  <c r="D56"/>
  <c r="G56" l="1"/>
  <c r="D11" i="2"/>
  <c r="K6" i="1"/>
  <c r="K7"/>
  <c r="K8"/>
  <c r="K9"/>
  <c r="K10"/>
  <c r="K11"/>
  <c r="K12"/>
  <c r="K13"/>
  <c r="K14"/>
  <c r="K15"/>
  <c r="K16"/>
  <c r="K17"/>
  <c r="K18"/>
  <c r="K19"/>
  <c r="K20"/>
  <c r="K21"/>
  <c r="K22"/>
  <c r="K23"/>
  <c r="K5"/>
  <c r="J23"/>
  <c r="J6"/>
  <c r="J7"/>
  <c r="J8"/>
  <c r="J9"/>
  <c r="J10"/>
  <c r="J11"/>
  <c r="J12"/>
  <c r="J13"/>
  <c r="J14"/>
  <c r="J15"/>
  <c r="J16"/>
  <c r="J17"/>
  <c r="J18"/>
  <c r="J19"/>
  <c r="J20"/>
  <c r="J21"/>
  <c r="J22"/>
  <c r="J5"/>
  <c r="I23"/>
  <c r="I22"/>
  <c r="I6"/>
  <c r="I7"/>
  <c r="I8"/>
  <c r="I9"/>
  <c r="I10"/>
  <c r="I11"/>
  <c r="I12"/>
  <c r="I13"/>
  <c r="I14"/>
  <c r="I15"/>
  <c r="I16"/>
  <c r="I17"/>
  <c r="I18"/>
  <c r="I19"/>
  <c r="I20"/>
  <c r="I21"/>
  <c r="I5"/>
</calcChain>
</file>

<file path=xl/sharedStrings.xml><?xml version="1.0" encoding="utf-8"?>
<sst xmlns="http://schemas.openxmlformats.org/spreadsheetml/2006/main" count="671" uniqueCount="394">
  <si>
    <t>Year</t>
  </si>
  <si>
    <t>1960-1969</t>
  </si>
  <si>
    <t>1970-1979</t>
  </si>
  <si>
    <t>1980-1989</t>
  </si>
  <si>
    <t>1990-1999</t>
  </si>
  <si>
    <t>2000-2009</t>
  </si>
  <si>
    <t xml:space="preserve">    Cumulative</t>
  </si>
  <si>
    <t xml:space="preserve">    Averages</t>
  </si>
  <si>
    <t>Inflows</t>
  </si>
  <si>
    <t>Outflows</t>
  </si>
  <si>
    <t>WBR
(a)</t>
  </si>
  <si>
    <t>Hot Money Narrow
(b)</t>
  </si>
  <si>
    <t>WBR
(d)</t>
  </si>
  <si>
    <t>Trade Misinvoicing
(f)</t>
  </si>
  <si>
    <t xml:space="preserve">Trade Misinvoicing
(c) </t>
  </si>
  <si>
    <t xml:space="preserve">Hot Money Narrow
(e) </t>
  </si>
  <si>
    <t>Total Illicit Inflows
(b+c)</t>
  </si>
  <si>
    <t>Total Illicit Outflows
(e+f)</t>
  </si>
  <si>
    <t>Net Illicit Flows
(e+f)-(b+c)</t>
  </si>
  <si>
    <t>IFF Outflows/GDP
(e+f)/GDP</t>
  </si>
  <si>
    <t>Outward Capital Flight/GDP
(a+f)/GDP</t>
  </si>
  <si>
    <t>Table 1. Philippines: Illicit Financial Flows, 1960-2011</t>
  </si>
  <si>
    <t>(in millions of constant US dollars, base 2005 or in percent)</t>
  </si>
  <si>
    <t>Table 2. Philippines and Korea: Trade Misinvoicing and Control of Corruption, 1960-2011</t>
  </si>
  <si>
    <t>Average Percent of Total Trade Misinvoiced
(percent) 1/</t>
  </si>
  <si>
    <t>Control of Corruption Index
(percentile rank) 2/ 3/</t>
  </si>
  <si>
    <t>Philippines</t>
  </si>
  <si>
    <t>Republic of Korea</t>
  </si>
  <si>
    <t>…</t>
  </si>
  <si>
    <t>2000-2011</t>
  </si>
  <si>
    <t>Trend Rate of Growth</t>
  </si>
  <si>
    <t>1/ Calculated as export and import misinvoicing over total trade</t>
  </si>
  <si>
    <t>2/ Data only available beginning in 2000. A higher percentile rank indicates stronger control of corruption</t>
  </si>
  <si>
    <t>3/ Trend rate of growth calculated as percent change between 2000 and 2011 for Control of Corruption Index</t>
  </si>
  <si>
    <t>(in millions of US dollars)</t>
  </si>
  <si>
    <t>Imports</t>
  </si>
  <si>
    <t>Exports</t>
  </si>
  <si>
    <t>Total Loss of Revenue</t>
  </si>
  <si>
    <t>Under-invoicing</t>
  </si>
  <si>
    <t>Over-invoicing</t>
  </si>
  <si>
    <t>Effective Rate of Taxes on International Trade 1/</t>
  </si>
  <si>
    <t>Tax Loss</t>
  </si>
  <si>
    <t>Effective Rate on Incomes, Profits and Capital Gains 2/</t>
  </si>
  <si>
    <t>Cumulative</t>
  </si>
  <si>
    <t>Average</t>
  </si>
  <si>
    <t>1/ calculated as total taxes collected on international trade over total reported imports</t>
  </si>
  <si>
    <t>2/ calculated as taxes on incomes, profits, and capital gains over GDP</t>
  </si>
  <si>
    <t>Table 3: Philippines Loss of Tax Revenue from Trade Misinvoicing, 1990-2011</t>
  </si>
  <si>
    <t>HMN</t>
  </si>
  <si>
    <t>Export Over-invoicing</t>
  </si>
  <si>
    <t>Import Under-invoicing</t>
  </si>
  <si>
    <t>HMN + Trade Misinvoicing</t>
  </si>
  <si>
    <t>Export Under-invoicing</t>
  </si>
  <si>
    <t>Import Over-invoicing</t>
  </si>
  <si>
    <t>Appendix 1a. Philippines: Illicit Financial Inflows, 1960-2011 (in millions of constant US dollars, base year 2005)</t>
  </si>
  <si>
    <t>Appendix 1b. Philippines: Illicit Financial Outflows, 1960-2011 (in millions of constant US dollars, base year 2005)</t>
  </si>
  <si>
    <t>Variable</t>
  </si>
  <si>
    <t>Levels</t>
  </si>
  <si>
    <t>First Difference</t>
  </si>
  <si>
    <t>Model</t>
  </si>
  <si>
    <t>ADF</t>
  </si>
  <si>
    <t>PP</t>
  </si>
  <si>
    <t>KPSS</t>
  </si>
  <si>
    <t xml:space="preserve">PP </t>
  </si>
  <si>
    <r>
      <rPr>
        <b/>
        <i/>
        <sz val="11"/>
        <color theme="1"/>
        <rFont val="Calibri"/>
        <family val="2"/>
        <scheme val="minor"/>
      </rPr>
      <t>log</t>
    </r>
    <r>
      <rPr>
        <b/>
        <sz val="11"/>
        <color theme="1"/>
        <rFont val="Calibri"/>
        <family val="2"/>
        <scheme val="minor"/>
      </rPr>
      <t xml:space="preserve"> TTax</t>
    </r>
  </si>
  <si>
    <t>Constant</t>
  </si>
  <si>
    <t>-1.84</t>
  </si>
  <si>
    <t>-1.73</t>
  </si>
  <si>
    <t>0.85###</t>
  </si>
  <si>
    <t>-5.66***</t>
  </si>
  <si>
    <t>-5.65***</t>
  </si>
  <si>
    <t>0.38#</t>
  </si>
  <si>
    <t>Constant &amp; Trend</t>
  </si>
  <si>
    <t>-0.07</t>
  </si>
  <si>
    <t>0.21##</t>
  </si>
  <si>
    <t>-5.92***</t>
  </si>
  <si>
    <t>0.15##</t>
  </si>
  <si>
    <t>log TrdOpen</t>
  </si>
  <si>
    <t>-2.23</t>
  </si>
  <si>
    <t>-2.16</t>
  </si>
  <si>
    <t>0.86###</t>
  </si>
  <si>
    <t>-6.12***</t>
  </si>
  <si>
    <t>0.31</t>
  </si>
  <si>
    <t>-5.34***</t>
  </si>
  <si>
    <t>-1.32</t>
  </si>
  <si>
    <t>0.07</t>
  </si>
  <si>
    <t>-6.41***</t>
  </si>
  <si>
    <t>-6.42***</t>
  </si>
  <si>
    <t>0.11</t>
  </si>
  <si>
    <r>
      <rPr>
        <b/>
        <i/>
        <sz val="11"/>
        <color theme="1"/>
        <rFont val="Calibri"/>
        <family val="2"/>
        <scheme val="minor"/>
      </rPr>
      <t xml:space="preserve">log </t>
    </r>
    <r>
      <rPr>
        <b/>
        <sz val="11"/>
        <color theme="1"/>
        <rFont val="Calibri"/>
        <family val="2"/>
        <scheme val="minor"/>
      </rPr>
      <t>IInf</t>
    </r>
  </si>
  <si>
    <t>-0.71</t>
  </si>
  <si>
    <t>-1.04</t>
  </si>
  <si>
    <t>0.98###</t>
  </si>
  <si>
    <t>12.11***</t>
  </si>
  <si>
    <t>-12.85***</t>
  </si>
  <si>
    <t>0.22</t>
  </si>
  <si>
    <t>-4.87***</t>
  </si>
  <si>
    <t>-4.91***</t>
  </si>
  <si>
    <t>0.09</t>
  </si>
  <si>
    <t>11.99***</t>
  </si>
  <si>
    <t>-12.77***</t>
  </si>
  <si>
    <t>0.16##</t>
  </si>
  <si>
    <r>
      <rPr>
        <b/>
        <i/>
        <sz val="11"/>
        <color theme="1"/>
        <rFont val="Calibri"/>
        <family val="2"/>
        <scheme val="minor"/>
      </rPr>
      <t xml:space="preserve">log </t>
    </r>
    <r>
      <rPr>
        <b/>
        <sz val="11"/>
        <color theme="1"/>
        <rFont val="Calibri"/>
        <family val="2"/>
        <scheme val="minor"/>
      </rPr>
      <t>GDP</t>
    </r>
  </si>
  <si>
    <t>-1.47</t>
  </si>
  <si>
    <t>-1.28</t>
  </si>
  <si>
    <t>-5.43***</t>
  </si>
  <si>
    <t>-5.40***</t>
  </si>
  <si>
    <t>0.35#</t>
  </si>
  <si>
    <t>0.15</t>
  </si>
  <si>
    <t>-0.21</t>
  </si>
  <si>
    <t>-4.72***</t>
  </si>
  <si>
    <t>-5.68***</t>
  </si>
  <si>
    <t>0.19##</t>
  </si>
  <si>
    <r>
      <rPr>
        <b/>
        <i/>
        <sz val="11"/>
        <color theme="1"/>
        <rFont val="Calibri"/>
        <family val="2"/>
        <scheme val="minor"/>
      </rPr>
      <t xml:space="preserve">log </t>
    </r>
    <r>
      <rPr>
        <b/>
        <sz val="11"/>
        <color theme="1"/>
        <rFont val="Calibri"/>
        <family val="2"/>
        <scheme val="minor"/>
      </rPr>
      <t>M</t>
    </r>
  </si>
  <si>
    <t>-1.33</t>
  </si>
  <si>
    <t>-1.06</t>
  </si>
  <si>
    <t>-4.70***</t>
  </si>
  <si>
    <t>-4.71***</t>
  </si>
  <si>
    <t>0.29</t>
  </si>
  <si>
    <t>0.14</t>
  </si>
  <si>
    <t>-0.40</t>
  </si>
  <si>
    <t>0.14#</t>
  </si>
  <si>
    <t>0.22###</t>
  </si>
  <si>
    <t>P</t>
  </si>
  <si>
    <t>-2.33</t>
  </si>
  <si>
    <t>-3.76***</t>
  </si>
  <si>
    <t>0.26</t>
  </si>
  <si>
    <t>-8.87***</t>
  </si>
  <si>
    <t>-15.95***</t>
  </si>
  <si>
    <t>0.50##</t>
  </si>
  <si>
    <t>-4.38***</t>
  </si>
  <si>
    <t>-3.79**</t>
  </si>
  <si>
    <t>-20.06***</t>
  </si>
  <si>
    <t>0.37###</t>
  </si>
  <si>
    <r>
      <rPr>
        <b/>
        <i/>
        <sz val="11"/>
        <color theme="1"/>
        <rFont val="Calibri"/>
        <family val="2"/>
        <scheme val="minor"/>
      </rPr>
      <t>log</t>
    </r>
    <r>
      <rPr>
        <b/>
        <sz val="11"/>
        <color theme="1"/>
        <rFont val="Calibri"/>
        <family val="2"/>
        <scheme val="minor"/>
      </rPr>
      <t xml:space="preserve"> R</t>
    </r>
  </si>
  <si>
    <t>-2.32</t>
  </si>
  <si>
    <t>-2.27</t>
  </si>
  <si>
    <t>-6.17***</t>
  </si>
  <si>
    <t>-6.16***</t>
  </si>
  <si>
    <t>0.05</t>
  </si>
  <si>
    <t>-6.72***</t>
  </si>
  <si>
    <t>0.12#</t>
  </si>
  <si>
    <t>MULT_LN</t>
  </si>
  <si>
    <t>-2.30</t>
  </si>
  <si>
    <t>-2.35</t>
  </si>
  <si>
    <t>0.68##</t>
  </si>
  <si>
    <t>-6.47***</t>
  </si>
  <si>
    <t>-6.53***</t>
  </si>
  <si>
    <t>0.23</t>
  </si>
  <si>
    <t>-1.53</t>
  </si>
  <si>
    <t>-2.02</t>
  </si>
  <si>
    <t>0.06</t>
  </si>
  <si>
    <t>-6.65***</t>
  </si>
  <si>
    <t>-6.69***</t>
  </si>
  <si>
    <t>0.08</t>
  </si>
  <si>
    <t>E_LN</t>
  </si>
  <si>
    <t>0.20</t>
  </si>
  <si>
    <t>-7.85***</t>
  </si>
  <si>
    <t>-7.89***</t>
  </si>
  <si>
    <t>-2.69</t>
  </si>
  <si>
    <t>-2.70</t>
  </si>
  <si>
    <t>0.10</t>
  </si>
  <si>
    <t>-7.78***</t>
  </si>
  <si>
    <t>-7.82***</t>
  </si>
  <si>
    <r>
      <t>log</t>
    </r>
    <r>
      <rPr>
        <b/>
        <sz val="11"/>
        <color theme="1"/>
        <rFont val="Calibri"/>
        <family val="2"/>
        <scheme val="minor"/>
      </rPr>
      <t xml:space="preserve"> Ycap</t>
    </r>
  </si>
  <si>
    <t>-0.9</t>
  </si>
  <si>
    <t>-0.88</t>
  </si>
  <si>
    <t>-4.41***</t>
  </si>
  <si>
    <t>-4.43***</t>
  </si>
  <si>
    <t>-2.21</t>
  </si>
  <si>
    <t>-1.88</t>
  </si>
  <si>
    <t>0.13#</t>
  </si>
  <si>
    <t>-4.36***</t>
  </si>
  <si>
    <t>-4.39***</t>
  </si>
  <si>
    <r>
      <t xml:space="preserve">log </t>
    </r>
    <r>
      <rPr>
        <b/>
        <sz val="11"/>
        <color theme="1"/>
        <rFont val="Calibri"/>
        <family val="2"/>
        <scheme val="minor"/>
      </rPr>
      <t>U</t>
    </r>
  </si>
  <si>
    <t>-1.89</t>
  </si>
  <si>
    <t>-2.03</t>
  </si>
  <si>
    <t>0.96###</t>
  </si>
  <si>
    <t>-7.67***</t>
  </si>
  <si>
    <t>-7.66***</t>
  </si>
  <si>
    <t>0.49##</t>
  </si>
  <si>
    <t>-0.46</t>
  </si>
  <si>
    <t>-0.25</t>
  </si>
  <si>
    <t>0.24###</t>
  </si>
  <si>
    <t>-7.06***</t>
  </si>
  <si>
    <t>-8.27***</t>
  </si>
  <si>
    <r>
      <t xml:space="preserve">log </t>
    </r>
    <r>
      <rPr>
        <b/>
        <sz val="11"/>
        <color theme="1"/>
        <rFont val="Calibri"/>
        <family val="2"/>
        <scheme val="minor"/>
      </rPr>
      <t xml:space="preserve">Y </t>
    </r>
  </si>
  <si>
    <t>-1.18</t>
  </si>
  <si>
    <t>-1.02</t>
  </si>
  <si>
    <t>0.97###</t>
  </si>
  <si>
    <t>-4.53***</t>
  </si>
  <si>
    <t>-4.56***</t>
  </si>
  <si>
    <t>-1.78</t>
  </si>
  <si>
    <t>0.18##</t>
  </si>
  <si>
    <t>-4.58***</t>
  </si>
  <si>
    <t>-4.62***</t>
  </si>
  <si>
    <r>
      <t>log</t>
    </r>
    <r>
      <rPr>
        <b/>
        <sz val="11"/>
        <color theme="1"/>
        <rFont val="Calibri"/>
        <family val="2"/>
        <scheme val="minor"/>
      </rPr>
      <t xml:space="preserve"> P</t>
    </r>
  </si>
  <si>
    <t>-1.09</t>
  </si>
  <si>
    <t>-0.95</t>
  </si>
  <si>
    <t>-4.78***</t>
  </si>
  <si>
    <t>-0.54</t>
  </si>
  <si>
    <t>-4.74***</t>
  </si>
  <si>
    <r>
      <t>log</t>
    </r>
    <r>
      <rPr>
        <b/>
        <sz val="11"/>
        <color theme="1"/>
        <rFont val="Calibri"/>
        <family val="2"/>
        <scheme val="minor"/>
      </rPr>
      <t xml:space="preserve"> IOutf</t>
    </r>
  </si>
  <si>
    <t>-1.34</t>
  </si>
  <si>
    <t>-1.15</t>
  </si>
  <si>
    <t>0.95###</t>
  </si>
  <si>
    <t>-6.92***</t>
  </si>
  <si>
    <t>-10.77***</t>
  </si>
  <si>
    <t>0.32</t>
  </si>
  <si>
    <t>-4.50***</t>
  </si>
  <si>
    <t>-5.25***</t>
  </si>
  <si>
    <t>-6.88***</t>
  </si>
  <si>
    <t>-13.55***</t>
  </si>
  <si>
    <t>0.42###</t>
  </si>
  <si>
    <r>
      <rPr>
        <b/>
        <i/>
        <sz val="11"/>
        <color theme="1"/>
        <rFont val="Calibri"/>
        <family val="2"/>
        <scheme val="minor"/>
      </rPr>
      <t>log</t>
    </r>
    <r>
      <rPr>
        <b/>
        <sz val="11"/>
        <color theme="1"/>
        <rFont val="Calibri"/>
        <family val="2"/>
        <scheme val="minor"/>
      </rPr>
      <t xml:space="preserve"> Exports</t>
    </r>
  </si>
  <si>
    <t>-1.62</t>
  </si>
  <si>
    <t>-1.67</t>
  </si>
  <si>
    <t>-6.44***</t>
  </si>
  <si>
    <t>-0.43</t>
  </si>
  <si>
    <t>-0.36</t>
  </si>
  <si>
    <t>0.12##</t>
  </si>
  <si>
    <t>-6.67***</t>
  </si>
  <si>
    <r>
      <rPr>
        <b/>
        <i/>
        <sz val="11"/>
        <color theme="1"/>
        <rFont val="Calibri"/>
        <family val="2"/>
        <scheme val="minor"/>
      </rPr>
      <t>log</t>
    </r>
    <r>
      <rPr>
        <b/>
        <sz val="11"/>
        <color theme="1"/>
        <rFont val="Calibri"/>
        <family val="2"/>
        <scheme val="minor"/>
      </rPr>
      <t>Imports</t>
    </r>
  </si>
  <si>
    <t>-1.40</t>
  </si>
  <si>
    <t>-5.97***</t>
  </si>
  <si>
    <t>-6.45***</t>
  </si>
  <si>
    <t>-6.46***</t>
  </si>
  <si>
    <r>
      <t xml:space="preserve">log </t>
    </r>
    <r>
      <rPr>
        <b/>
        <sz val="11"/>
        <color theme="1"/>
        <rFont val="Calibri"/>
        <family val="2"/>
        <scheme val="minor"/>
      </rPr>
      <t>ExtDebt</t>
    </r>
  </si>
  <si>
    <t>0.84</t>
  </si>
  <si>
    <t>0.41</t>
  </si>
  <si>
    <t>0.74##</t>
  </si>
  <si>
    <t>-5.91***</t>
  </si>
  <si>
    <t>-6.10***</t>
  </si>
  <si>
    <t>0.27</t>
  </si>
  <si>
    <t>1.57</t>
  </si>
  <si>
    <t>-4.79***</t>
  </si>
  <si>
    <t>-6.30***</t>
  </si>
  <si>
    <r>
      <rPr>
        <b/>
        <i/>
        <sz val="11"/>
        <color theme="1"/>
        <rFont val="Calibri"/>
        <family val="2"/>
        <scheme val="minor"/>
      </rPr>
      <t xml:space="preserve">log </t>
    </r>
    <r>
      <rPr>
        <b/>
        <sz val="11"/>
        <color theme="1"/>
        <rFont val="Calibri"/>
        <family val="2"/>
        <scheme val="minor"/>
      </rPr>
      <t>IR</t>
    </r>
  </si>
  <si>
    <t>-1.77</t>
  </si>
  <si>
    <t>-1.63</t>
  </si>
  <si>
    <t>0.25</t>
  </si>
  <si>
    <t>-8.08***</t>
  </si>
  <si>
    <t>-8.40***</t>
  </si>
  <si>
    <t>0.36#</t>
  </si>
  <si>
    <t>-1.87</t>
  </si>
  <si>
    <t>-8.54***</t>
  </si>
  <si>
    <t>-16.48***</t>
  </si>
  <si>
    <r>
      <rPr>
        <b/>
        <i/>
        <sz val="11"/>
        <color theme="1"/>
        <rFont val="Calibri"/>
        <family val="2"/>
        <scheme val="minor"/>
      </rPr>
      <t>log</t>
    </r>
    <r>
      <rPr>
        <b/>
        <sz val="11"/>
        <color theme="1"/>
        <rFont val="Calibri"/>
        <family val="2"/>
        <scheme val="minor"/>
      </rPr>
      <t>CR</t>
    </r>
  </si>
  <si>
    <t>-1.39</t>
  </si>
  <si>
    <t>0.18</t>
  </si>
  <si>
    <t>-8.59***</t>
  </si>
  <si>
    <t>-8.49***</t>
  </si>
  <si>
    <t>-1.52</t>
  </si>
  <si>
    <t>-1.49</t>
  </si>
  <si>
    <t>-8.60***</t>
  </si>
  <si>
    <t>-8.52***</t>
  </si>
  <si>
    <r>
      <t>log</t>
    </r>
    <r>
      <rPr>
        <b/>
        <sz val="11"/>
        <color theme="1"/>
        <rFont val="Calibri"/>
        <family val="2"/>
        <scheme val="minor"/>
      </rPr>
      <t xml:space="preserve"> ER</t>
    </r>
  </si>
  <si>
    <t>-1.85</t>
  </si>
  <si>
    <t>-7.07***</t>
  </si>
  <si>
    <t>-1.99</t>
  </si>
  <si>
    <t>-2.10</t>
  </si>
  <si>
    <t>-7.36***</t>
  </si>
  <si>
    <t>-7.35***</t>
  </si>
  <si>
    <r>
      <rPr>
        <b/>
        <i/>
        <sz val="11"/>
        <color theme="1"/>
        <rFont val="Calibri"/>
        <family val="2"/>
        <scheme val="minor"/>
      </rPr>
      <t>log</t>
    </r>
    <r>
      <rPr>
        <b/>
        <sz val="11"/>
        <color theme="1"/>
        <rFont val="Calibri"/>
        <family val="2"/>
        <scheme val="minor"/>
      </rPr>
      <t xml:space="preserve"> ImpTax</t>
    </r>
  </si>
  <si>
    <t>-1.42</t>
  </si>
  <si>
    <t>0.94###</t>
  </si>
  <si>
    <t>-5.84***</t>
  </si>
  <si>
    <t>-5.86***</t>
  </si>
  <si>
    <t>-0.87</t>
  </si>
  <si>
    <t>-1.00</t>
  </si>
  <si>
    <t>-4.42***</t>
  </si>
  <si>
    <t>-6.03***</t>
  </si>
  <si>
    <r>
      <t>log</t>
    </r>
    <r>
      <rPr>
        <b/>
        <sz val="11"/>
        <color theme="1"/>
        <rFont val="Calibri"/>
        <family val="2"/>
        <scheme val="minor"/>
      </rPr>
      <t>MB</t>
    </r>
  </si>
  <si>
    <t>0.35</t>
  </si>
  <si>
    <t>0.34</t>
  </si>
  <si>
    <t>-7.47***</t>
  </si>
  <si>
    <t>-7.46***</t>
  </si>
  <si>
    <t>0.17</t>
  </si>
  <si>
    <t>-2.07</t>
  </si>
  <si>
    <t>-2.18</t>
  </si>
  <si>
    <t>0.123#</t>
  </si>
  <si>
    <t>-7.39***</t>
  </si>
  <si>
    <t>-7.38***</t>
  </si>
  <si>
    <r>
      <t xml:space="preserve">log </t>
    </r>
    <r>
      <rPr>
        <b/>
        <sz val="11"/>
        <color theme="1"/>
        <rFont val="Calibri"/>
        <family val="2"/>
        <scheme val="minor"/>
      </rPr>
      <t xml:space="preserve">G </t>
    </r>
  </si>
  <si>
    <t>-2.00</t>
  </si>
  <si>
    <t>-2.22</t>
  </si>
  <si>
    <t>-8.15***</t>
  </si>
  <si>
    <t>-8.09***</t>
  </si>
  <si>
    <t>0.52##</t>
  </si>
  <si>
    <t>-0.18</t>
  </si>
  <si>
    <t>0.21</t>
  </si>
  <si>
    <t>-8.83***</t>
  </si>
  <si>
    <t>-8.82***</t>
  </si>
  <si>
    <t>none</t>
  </si>
  <si>
    <t>*,**,*** represent the presence of non-stationarity for the ADF and PP tests at the 1%, 5%, and 10% level respectively</t>
  </si>
  <si>
    <t>#,##,### represemt the presence of stationarity for the KPSS test at the 1%, 5%, and 10% level respectively</t>
  </si>
  <si>
    <t>Appendix 2A. Unit-Root Tests</t>
  </si>
  <si>
    <t>Table X. Johansen Cointegration Tests</t>
  </si>
  <si>
    <t>Illicit Financial Inflows</t>
  </si>
  <si>
    <t>Domestic Savings</t>
  </si>
  <si>
    <t>Null hypothesis</t>
  </si>
  <si>
    <t>Alternative hypothesis</t>
  </si>
  <si>
    <t>5% Critical value</t>
  </si>
  <si>
    <t>1% Critical value</t>
  </si>
  <si>
    <r>
      <t>l</t>
    </r>
    <r>
      <rPr>
        <i/>
        <vertAlign val="subscript"/>
        <sz val="11"/>
        <color theme="1"/>
        <rFont val="Calibri"/>
        <family val="2"/>
        <scheme val="minor"/>
      </rPr>
      <t xml:space="preserve">trace </t>
    </r>
    <r>
      <rPr>
        <i/>
        <sz val="11"/>
        <color theme="1"/>
        <rFont val="Calibri"/>
        <family val="2"/>
        <scheme val="minor"/>
      </rPr>
      <t>tests</t>
    </r>
  </si>
  <si>
    <r>
      <t>l</t>
    </r>
    <r>
      <rPr>
        <i/>
        <vertAlign val="subscript"/>
        <sz val="11"/>
        <color theme="1"/>
        <rFont val="Calibri"/>
        <family val="2"/>
        <scheme val="minor"/>
      </rPr>
      <t xml:space="preserve">trace </t>
    </r>
    <r>
      <rPr>
        <i/>
        <sz val="11"/>
        <color theme="1"/>
        <rFont val="Calibri"/>
        <family val="2"/>
        <scheme val="minor"/>
      </rPr>
      <t>value</t>
    </r>
  </si>
  <si>
    <t>r = 0</t>
  </si>
  <si>
    <t>r &gt; 0</t>
  </si>
  <si>
    <t>47.86*</t>
  </si>
  <si>
    <t>54.68*</t>
  </si>
  <si>
    <t>77.82*</t>
  </si>
  <si>
    <t>r ≤ 1</t>
  </si>
  <si>
    <t>r &gt; 1</t>
  </si>
  <si>
    <t>r ≤ 2</t>
  </si>
  <si>
    <t>r &gt; 2</t>
  </si>
  <si>
    <t>r ≤ 3</t>
  </si>
  <si>
    <t>r &gt; 3</t>
  </si>
  <si>
    <r>
      <rPr>
        <sz val="11"/>
        <color theme="1"/>
        <rFont val="Symbol"/>
        <family val="1"/>
        <charset val="2"/>
      </rPr>
      <t>l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tests</t>
    </r>
  </si>
  <si>
    <r>
      <rPr>
        <sz val="11"/>
        <color theme="1"/>
        <rFont val="Symbol"/>
        <family val="1"/>
        <charset val="2"/>
      </rPr>
      <t>l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value</t>
    </r>
  </si>
  <si>
    <t>r ≤ 4</t>
  </si>
  <si>
    <t>r &gt; 4</t>
  </si>
  <si>
    <t>27.58*</t>
  </si>
  <si>
    <t>32.72*</t>
  </si>
  <si>
    <t>33.88*</t>
  </si>
  <si>
    <t>* denotes the number of cointegrating vectors</t>
  </si>
  <si>
    <t>Underground Economy</t>
  </si>
  <si>
    <t>Illicit Financial Outflows</t>
  </si>
  <si>
    <t>104.96*</t>
  </si>
  <si>
    <t>69.82*</t>
  </si>
  <si>
    <t>r ≤ 5</t>
  </si>
  <si>
    <t>r &gt; 5</t>
  </si>
  <si>
    <t>r ≤ 6</t>
  </si>
  <si>
    <t>r &gt; 6</t>
  </si>
  <si>
    <t>40.08*</t>
  </si>
  <si>
    <t>46.23*</t>
  </si>
  <si>
    <t>52.31*</t>
  </si>
  <si>
    <t xml:space="preserve">Table X. Engle-Granger Cointegration Tests
</t>
  </si>
  <si>
    <t>Equation</t>
  </si>
  <si>
    <t>Phillips-Perron</t>
  </si>
  <si>
    <t>KPSS 1/</t>
  </si>
  <si>
    <t>-6.01***</t>
  </si>
  <si>
    <t>-4.32***</t>
  </si>
  <si>
    <t>-5.42***</t>
  </si>
  <si>
    <t>-5.41***</t>
  </si>
  <si>
    <t>-5.74***</t>
  </si>
  <si>
    <t>-5.76***</t>
  </si>
  <si>
    <t>-5.81***</t>
  </si>
  <si>
    <t>0.04</t>
  </si>
  <si>
    <t>-5.95***</t>
  </si>
  <si>
    <t>-4.25***</t>
  </si>
  <si>
    <t>-5.04***</t>
  </si>
  <si>
    <t>-4.89***</t>
  </si>
  <si>
    <t>*** indicates the presence of stationary residuals for the ADF and Phillips-Perron unit root tests</t>
  </si>
  <si>
    <t xml:space="preserve"> 1/ The absence of a "#" in the KPSS unit root test indicates the presence of stationary residuals </t>
  </si>
  <si>
    <t>Country Name</t>
  </si>
  <si>
    <t>Australia</t>
  </si>
  <si>
    <t>Austria</t>
  </si>
  <si>
    <t>Belgium</t>
  </si>
  <si>
    <t>Canada</t>
  </si>
  <si>
    <t>Cyprus</t>
  </si>
  <si>
    <t>Czech Republic</t>
  </si>
  <si>
    <t>Denmark</t>
  </si>
  <si>
    <t>Finland</t>
  </si>
  <si>
    <t>France</t>
  </si>
  <si>
    <t>Germany</t>
  </si>
  <si>
    <t>Greece</t>
  </si>
  <si>
    <t>Hong Kong</t>
  </si>
  <si>
    <t>Iceland</t>
  </si>
  <si>
    <t>Ireland</t>
  </si>
  <si>
    <t>Israel</t>
  </si>
  <si>
    <t>Italy</t>
  </si>
  <si>
    <t>Japan</t>
  </si>
  <si>
    <t>Korea</t>
  </si>
  <si>
    <t>Luxembourg</t>
  </si>
  <si>
    <t>Malta</t>
  </si>
  <si>
    <t>Netherlands</t>
  </si>
  <si>
    <t>New Zealand</t>
  </si>
  <si>
    <t>Norway</t>
  </si>
  <si>
    <t>Portugal</t>
  </si>
  <si>
    <t>Singapore</t>
  </si>
  <si>
    <t>Slovak Republic</t>
  </si>
  <si>
    <t>Slovenia</t>
  </si>
  <si>
    <t>Spain</t>
  </si>
  <si>
    <t>Sweden</t>
  </si>
  <si>
    <t>switzerland</t>
  </si>
  <si>
    <t>Taiwan, Province of China</t>
  </si>
  <si>
    <t>United Kingdom</t>
  </si>
  <si>
    <t>United States</t>
  </si>
  <si>
    <t>Source: IMF Direction of Trade Statistics</t>
  </si>
  <si>
    <t>Appendix 3. Advanced Country List for Trade Misinvoicing Estimates</t>
  </si>
  <si>
    <t>Offical Economy</t>
  </si>
  <si>
    <t>Appendix 4</t>
  </si>
  <si>
    <t>Date</t>
  </si>
  <si>
    <t>date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</si>
</sst>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sz val="11"/>
      <color theme="1"/>
      <name val="Symbol"/>
      <family val="1"/>
      <charset val="2"/>
    </font>
    <font>
      <i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EF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0" borderId="0" xfId="0" applyAlignment="1">
      <alignment horizontal="center"/>
    </xf>
    <xf numFmtId="0" fontId="0" fillId="2" borderId="5" xfId="0" applyFill="1" applyBorder="1"/>
    <xf numFmtId="0" fontId="0" fillId="2" borderId="3" xfId="0" applyFill="1" applyBorder="1"/>
    <xf numFmtId="0" fontId="0" fillId="0" borderId="3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3" borderId="5" xfId="0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4" borderId="5" xfId="0" applyFill="1" applyBorder="1"/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/>
    <xf numFmtId="0" fontId="0" fillId="5" borderId="5" xfId="0" applyFill="1" applyBorder="1"/>
    <xf numFmtId="0" fontId="0" fillId="3" borderId="6" xfId="0" applyFill="1" applyBorder="1"/>
    <xf numFmtId="3" fontId="0" fillId="5" borderId="5" xfId="0" applyNumberFormat="1" applyFill="1" applyBorder="1"/>
    <xf numFmtId="3" fontId="0" fillId="5" borderId="4" xfId="0" applyNumberFormat="1" applyFill="1" applyBorder="1" applyAlignment="1">
      <alignment horizontal="center"/>
    </xf>
    <xf numFmtId="3" fontId="0" fillId="2" borderId="5" xfId="0" applyNumberFormat="1" applyFill="1" applyBorder="1"/>
    <xf numFmtId="3" fontId="0" fillId="2" borderId="5" xfId="0" applyNumberFormat="1" applyFill="1" applyBorder="1" applyAlignment="1">
      <alignment horizontal="center"/>
    </xf>
    <xf numFmtId="3" fontId="0" fillId="5" borderId="5" xfId="0" applyNumberFormat="1" applyFill="1" applyBorder="1" applyAlignment="1">
      <alignment horizontal="center"/>
    </xf>
    <xf numFmtId="3" fontId="0" fillId="5" borderId="6" xfId="0" applyNumberFormat="1" applyFill="1" applyBorder="1"/>
    <xf numFmtId="3" fontId="0" fillId="5" borderId="6" xfId="0" applyNumberFormat="1" applyFill="1" applyBorder="1" applyAlignment="1">
      <alignment horizontal="center"/>
    </xf>
    <xf numFmtId="3" fontId="0" fillId="2" borderId="3" xfId="0" applyNumberFormat="1" applyFill="1" applyBorder="1"/>
    <xf numFmtId="3" fontId="0" fillId="2" borderId="3" xfId="0" applyNumberFormat="1" applyFill="1" applyBorder="1" applyAlignment="1">
      <alignment horizontal="center"/>
    </xf>
    <xf numFmtId="9" fontId="0" fillId="5" borderId="4" xfId="1" applyFont="1" applyFill="1" applyBorder="1" applyAlignment="1">
      <alignment horizontal="center"/>
    </xf>
    <xf numFmtId="9" fontId="0" fillId="2" borderId="5" xfId="1" applyFont="1" applyFill="1" applyBorder="1" applyAlignment="1">
      <alignment horizontal="center"/>
    </xf>
    <xf numFmtId="9" fontId="0" fillId="5" borderId="5" xfId="1" applyFont="1" applyFill="1" applyBorder="1" applyAlignment="1">
      <alignment horizontal="center"/>
    </xf>
    <xf numFmtId="9" fontId="0" fillId="5" borderId="6" xfId="1" applyFont="1" applyFill="1" applyBorder="1" applyAlignment="1">
      <alignment horizontal="center"/>
    </xf>
    <xf numFmtId="9" fontId="0" fillId="2" borderId="3" xfId="1" applyFont="1" applyFill="1" applyBorder="1" applyAlignment="1">
      <alignment horizontal="center"/>
    </xf>
    <xf numFmtId="0" fontId="0" fillId="4" borderId="4" xfId="0" applyFill="1" applyBorder="1"/>
    <xf numFmtId="9" fontId="0" fillId="4" borderId="4" xfId="1" applyFont="1" applyFill="1" applyBorder="1"/>
    <xf numFmtId="9" fontId="0" fillId="0" borderId="5" xfId="1" applyFont="1" applyBorder="1"/>
    <xf numFmtId="9" fontId="0" fillId="4" borderId="5" xfId="1" applyFont="1" applyFill="1" applyBorder="1"/>
    <xf numFmtId="9" fontId="0" fillId="4" borderId="6" xfId="1" applyFont="1" applyFill="1" applyBorder="1"/>
    <xf numFmtId="1" fontId="0" fillId="4" borderId="6" xfId="0" applyNumberFormat="1" applyFill="1" applyBorder="1"/>
    <xf numFmtId="9" fontId="0" fillId="0" borderId="3" xfId="1" applyFont="1" applyBorder="1"/>
    <xf numFmtId="9" fontId="0" fillId="0" borderId="3" xfId="1" applyNumberFormat="1" applyFont="1" applyBorder="1"/>
    <xf numFmtId="0" fontId="0" fillId="2" borderId="0" xfId="0" applyFill="1" applyBorder="1"/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5" borderId="3" xfId="0" applyFont="1" applyFill="1" applyBorder="1"/>
    <xf numFmtId="3" fontId="0" fillId="5" borderId="3" xfId="0" applyNumberFormat="1" applyFill="1" applyBorder="1"/>
    <xf numFmtId="9" fontId="0" fillId="5" borderId="3" xfId="1" applyFont="1" applyFill="1" applyBorder="1"/>
    <xf numFmtId="0" fontId="2" fillId="0" borderId="3" xfId="0" applyFont="1" applyBorder="1"/>
    <xf numFmtId="3" fontId="0" fillId="0" borderId="3" xfId="0" applyNumberFormat="1" applyBorder="1"/>
    <xf numFmtId="3" fontId="0" fillId="5" borderId="3" xfId="0" applyNumberFormat="1" applyFill="1" applyBorder="1" applyAlignment="1">
      <alignment wrapText="1"/>
    </xf>
    <xf numFmtId="3" fontId="2" fillId="0" borderId="3" xfId="0" applyNumberFormat="1" applyFont="1" applyBorder="1"/>
    <xf numFmtId="0" fontId="2" fillId="0" borderId="0" xfId="0" applyFont="1"/>
    <xf numFmtId="0" fontId="3" fillId="6" borderId="0" xfId="0" applyFont="1" applyFill="1" applyAlignment="1">
      <alignment vertical="center"/>
    </xf>
    <xf numFmtId="0" fontId="4" fillId="6" borderId="11" xfId="0" applyFont="1" applyFill="1" applyBorder="1" applyAlignment="1">
      <alignment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6" borderId="0" xfId="0" applyFont="1" applyFill="1" applyAlignment="1">
      <alignment vertical="center" wrapText="1"/>
    </xf>
    <xf numFmtId="0" fontId="3" fillId="7" borderId="14" xfId="0" applyFont="1" applyFill="1" applyBorder="1" applyAlignment="1">
      <alignment horizontal="right" vertical="center" wrapText="1"/>
    </xf>
    <xf numFmtId="0" fontId="3" fillId="7" borderId="13" xfId="0" applyFont="1" applyFill="1" applyBorder="1" applyAlignment="1">
      <alignment horizontal="right" vertical="center"/>
    </xf>
    <xf numFmtId="0" fontId="3" fillId="0" borderId="15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/>
    </xf>
    <xf numFmtId="0" fontId="3" fillId="7" borderId="15" xfId="0" applyFont="1" applyFill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/>
    </xf>
    <xf numFmtId="3" fontId="3" fillId="7" borderId="13" xfId="0" applyNumberFormat="1" applyFont="1" applyFill="1" applyBorder="1" applyAlignment="1">
      <alignment horizontal="right" vertical="center"/>
    </xf>
    <xf numFmtId="0" fontId="3" fillId="7" borderId="15" xfId="0" applyFont="1" applyFill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6" borderId="0" xfId="0" applyFont="1" applyFill="1" applyAlignment="1">
      <alignment vertical="center"/>
    </xf>
    <xf numFmtId="0" fontId="4" fillId="6" borderId="16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6" borderId="16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19" xfId="0" applyFont="1" applyFill="1" applyBorder="1"/>
    <xf numFmtId="0" fontId="2" fillId="2" borderId="23" xfId="0" applyFont="1" applyFill="1" applyBorder="1"/>
    <xf numFmtId="0" fontId="0" fillId="2" borderId="4" xfId="0" applyFont="1" applyFill="1" applyBorder="1"/>
    <xf numFmtId="0" fontId="0" fillId="2" borderId="24" xfId="0" applyFont="1" applyFill="1" applyBorder="1"/>
    <xf numFmtId="0" fontId="0" fillId="2" borderId="25" xfId="0" applyFont="1" applyFill="1" applyBorder="1"/>
    <xf numFmtId="0" fontId="0" fillId="3" borderId="26" xfId="0" applyFill="1" applyBorder="1"/>
    <xf numFmtId="49" fontId="0" fillId="3" borderId="27" xfId="0" applyNumberFormat="1" applyFill="1" applyBorder="1"/>
    <xf numFmtId="49" fontId="0" fillId="3" borderId="28" xfId="0" applyNumberFormat="1" applyFill="1" applyBorder="1"/>
    <xf numFmtId="49" fontId="0" fillId="3" borderId="29" xfId="0" applyNumberFormat="1" applyFill="1" applyBorder="1"/>
    <xf numFmtId="49" fontId="0" fillId="3" borderId="30" xfId="0" applyNumberFormat="1" applyFill="1" applyBorder="1"/>
    <xf numFmtId="0" fontId="0" fillId="3" borderId="31" xfId="0" applyFill="1" applyBorder="1"/>
    <xf numFmtId="49" fontId="0" fillId="3" borderId="1" xfId="0" applyNumberFormat="1" applyFill="1" applyBorder="1"/>
    <xf numFmtId="49" fontId="0" fillId="3" borderId="0" xfId="0" applyNumberFormat="1" applyFill="1" applyBorder="1"/>
    <xf numFmtId="49" fontId="0" fillId="3" borderId="32" xfId="0" applyNumberFormat="1" applyFill="1" applyBorder="1"/>
    <xf numFmtId="49" fontId="0" fillId="3" borderId="16" xfId="0" applyNumberFormat="1" applyFill="1" applyBorder="1"/>
    <xf numFmtId="0" fontId="0" fillId="3" borderId="33" xfId="0" applyFill="1" applyBorder="1"/>
    <xf numFmtId="49" fontId="0" fillId="3" borderId="34" xfId="0" applyNumberFormat="1" applyFill="1" applyBorder="1"/>
    <xf numFmtId="49" fontId="0" fillId="3" borderId="11" xfId="0" applyNumberFormat="1" applyFill="1" applyBorder="1"/>
    <xf numFmtId="49" fontId="0" fillId="3" borderId="35" xfId="0" applyNumberFormat="1" applyFill="1" applyBorder="1"/>
    <xf numFmtId="49" fontId="0" fillId="3" borderId="13" xfId="0" applyNumberFormat="1" applyFill="1" applyBorder="1"/>
    <xf numFmtId="0" fontId="0" fillId="2" borderId="26" xfId="0" applyFill="1" applyBorder="1"/>
    <xf numFmtId="49" fontId="0" fillId="2" borderId="27" xfId="0" applyNumberFormat="1" applyFill="1" applyBorder="1"/>
    <xf numFmtId="49" fontId="0" fillId="2" borderId="28" xfId="0" applyNumberFormat="1" applyFill="1" applyBorder="1"/>
    <xf numFmtId="49" fontId="0" fillId="2" borderId="29" xfId="0" applyNumberFormat="1" applyFill="1" applyBorder="1"/>
    <xf numFmtId="49" fontId="0" fillId="2" borderId="30" xfId="0" applyNumberFormat="1" applyFill="1" applyBorder="1"/>
    <xf numFmtId="0" fontId="0" fillId="2" borderId="31" xfId="0" applyFill="1" applyBorder="1"/>
    <xf numFmtId="49" fontId="0" fillId="2" borderId="1" xfId="0" applyNumberFormat="1" applyFill="1" applyBorder="1"/>
    <xf numFmtId="49" fontId="0" fillId="2" borderId="0" xfId="0" applyNumberFormat="1" applyFill="1" applyBorder="1"/>
    <xf numFmtId="49" fontId="0" fillId="2" borderId="32" xfId="0" applyNumberFormat="1" applyFill="1" applyBorder="1"/>
    <xf numFmtId="49" fontId="0" fillId="2" borderId="16" xfId="0" applyNumberFormat="1" applyFill="1" applyBorder="1"/>
    <xf numFmtId="0" fontId="0" fillId="2" borderId="33" xfId="0" applyFill="1" applyBorder="1"/>
    <xf numFmtId="49" fontId="0" fillId="2" borderId="34" xfId="0" applyNumberFormat="1" applyFill="1" applyBorder="1"/>
    <xf numFmtId="49" fontId="0" fillId="2" borderId="11" xfId="0" applyNumberFormat="1" applyFill="1" applyBorder="1"/>
    <xf numFmtId="49" fontId="0" fillId="2" borderId="35" xfId="0" applyNumberFormat="1" applyFill="1" applyBorder="1"/>
    <xf numFmtId="49" fontId="0" fillId="2" borderId="13" xfId="0" applyNumberFormat="1" applyFill="1" applyBorder="1"/>
    <xf numFmtId="0" fontId="2" fillId="2" borderId="0" xfId="0" applyFont="1" applyFill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7" fillId="2" borderId="36" xfId="0" applyFont="1" applyFill="1" applyBorder="1"/>
    <xf numFmtId="0" fontId="0" fillId="2" borderId="23" xfId="0" applyFill="1" applyBorder="1"/>
    <xf numFmtId="0" fontId="7" fillId="2" borderId="23" xfId="0" applyFont="1" applyFill="1" applyBorder="1"/>
    <xf numFmtId="0" fontId="0" fillId="2" borderId="24" xfId="0" applyFill="1" applyBorder="1"/>
    <xf numFmtId="0" fontId="0" fillId="2" borderId="0" xfId="0" applyFill="1" applyBorder="1" applyAlignment="1">
      <alignment horizontal="right"/>
    </xf>
    <xf numFmtId="0" fontId="0" fillId="2" borderId="32" xfId="0" applyFill="1" applyBorder="1" applyAlignment="1">
      <alignment horizontal="right"/>
    </xf>
    <xf numFmtId="0" fontId="0" fillId="2" borderId="32" xfId="0" applyFill="1" applyBorder="1"/>
    <xf numFmtId="0" fontId="0" fillId="2" borderId="10" xfId="0" applyFill="1" applyBorder="1"/>
    <xf numFmtId="0" fontId="0" fillId="2" borderId="37" xfId="0" applyFill="1" applyBorder="1"/>
    <xf numFmtId="2" fontId="0" fillId="2" borderId="0" xfId="0" applyNumberFormat="1" applyFill="1" applyBorder="1"/>
    <xf numFmtId="2" fontId="0" fillId="2" borderId="10" xfId="0" applyNumberFormat="1" applyFill="1" applyBorder="1"/>
    <xf numFmtId="0" fontId="0" fillId="2" borderId="0" xfId="0" applyFill="1" applyAlignment="1">
      <alignment vertical="center"/>
    </xf>
    <xf numFmtId="0" fontId="0" fillId="2" borderId="3" xfId="0" applyFont="1" applyFill="1" applyBorder="1"/>
    <xf numFmtId="0" fontId="0" fillId="2" borderId="9" xfId="0" applyFont="1" applyFill="1" applyBorder="1"/>
    <xf numFmtId="0" fontId="0" fillId="3" borderId="4" xfId="0" applyFill="1" applyBorder="1"/>
    <xf numFmtId="49" fontId="0" fillId="3" borderId="36" xfId="0" applyNumberFormat="1" applyFill="1" applyBorder="1"/>
    <xf numFmtId="49" fontId="0" fillId="3" borderId="24" xfId="0" applyNumberFormat="1" applyFill="1" applyBorder="1"/>
    <xf numFmtId="49" fontId="0" fillId="3" borderId="23" xfId="0" applyNumberFormat="1" applyFill="1" applyBorder="1"/>
    <xf numFmtId="49" fontId="0" fillId="2" borderId="2" xfId="0" applyNumberFormat="1" applyFill="1" applyBorder="1"/>
    <xf numFmtId="49" fontId="0" fillId="2" borderId="37" xfId="0" applyNumberFormat="1" applyFill="1" applyBorder="1"/>
    <xf numFmtId="49" fontId="0" fillId="2" borderId="10" xfId="0" applyNumberFormat="1" applyFill="1" applyBorder="1"/>
    <xf numFmtId="0" fontId="11" fillId="2" borderId="23" xfId="0" applyFont="1" applyFill="1" applyBorder="1"/>
    <xf numFmtId="0" fontId="11" fillId="2" borderId="0" xfId="0" applyFont="1" applyFill="1"/>
    <xf numFmtId="0" fontId="11" fillId="2" borderId="0" xfId="0" applyFont="1" applyFill="1" applyBorder="1"/>
    <xf numFmtId="0" fontId="0" fillId="2" borderId="0" xfId="0" applyFill="1" applyAlignment="1">
      <alignment vertical="center" wrapText="1"/>
    </xf>
    <xf numFmtId="0" fontId="12" fillId="0" borderId="5" xfId="0" applyFont="1" applyBorder="1"/>
    <xf numFmtId="164" fontId="0" fillId="0" borderId="0" xfId="0" applyNumberFormat="1"/>
    <xf numFmtId="3" fontId="3" fillId="2" borderId="13" xfId="0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600"/>
              <a:t>Philippines: Underground Economy vs. Official Economy</a:t>
            </a:r>
            <a:br>
              <a:rPr lang="en-US" sz="1600"/>
            </a:br>
            <a:r>
              <a:rPr lang="en-US" sz="1600" b="0"/>
              <a:t>(in millions</a:t>
            </a:r>
            <a:r>
              <a:rPr lang="en-US" sz="1600" b="0" baseline="0"/>
              <a:t> of pesos)</a:t>
            </a:r>
            <a:endParaRPr lang="en-US" sz="1600" b="0"/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v>Official Economy</c:v>
          </c:tx>
          <c:cat>
            <c:numLit>
              <c:formatCode>General</c:formatCode>
              <c:ptCount val="51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  <c:pt idx="49">
                <c:v>2010</c:v>
              </c:pt>
              <c:pt idx="50">
                <c:v>2011</c:v>
              </c:pt>
            </c:numLit>
          </c:cat>
          <c:val>
            <c:numLit>
              <c:formatCode>General</c:formatCode>
              <c:ptCount val="51"/>
              <c:pt idx="0">
                <c:v>723601.89573459723</c:v>
              </c:pt>
              <c:pt idx="1">
                <c:v>759244.44444444438</c:v>
              </c:pt>
              <c:pt idx="2">
                <c:v>814024.67021379352</c:v>
              </c:pt>
              <c:pt idx="3">
                <c:v>842172.1367761523</c:v>
              </c:pt>
              <c:pt idx="4">
                <c:v>886319.09647063259</c:v>
              </c:pt>
              <c:pt idx="5">
                <c:v>925425.67918600689</c:v>
              </c:pt>
              <c:pt idx="6">
                <c:v>981806.70021050575</c:v>
              </c:pt>
              <c:pt idx="7">
                <c:v>1036073.2156006498</c:v>
              </c:pt>
              <c:pt idx="8">
                <c:v>1086069.071087253</c:v>
              </c:pt>
              <c:pt idx="9">
                <c:v>1135772.4961939699</c:v>
              </c:pt>
              <c:pt idx="10">
                <c:v>1192068.7959487785</c:v>
              </c:pt>
              <c:pt idx="11">
                <c:v>1248761.8490000968</c:v>
              </c:pt>
              <c:pt idx="12">
                <c:v>1363737.7732267065</c:v>
              </c:pt>
              <c:pt idx="13">
                <c:v>1432127.4625254688</c:v>
              </c:pt>
              <c:pt idx="14">
                <c:v>1524448.4696161498</c:v>
              </c:pt>
              <c:pt idx="15">
                <c:v>1646440.2048984854</c:v>
              </c:pt>
              <c:pt idx="16">
                <c:v>1747798.5113260029</c:v>
              </c:pt>
              <c:pt idx="17">
                <c:v>1843838.1214684492</c:v>
              </c:pt>
              <c:pt idx="18">
                <c:v>1959763.9570292679</c:v>
              </c:pt>
              <c:pt idx="19">
                <c:v>2061825.4102520726</c:v>
              </c:pt>
              <c:pt idx="20">
                <c:v>2132495.266944339</c:v>
              </c:pt>
              <c:pt idx="21">
                <c:v>2209676.7451581443</c:v>
              </c:pt>
              <c:pt idx="22">
                <c:v>2251155.8401951813</c:v>
              </c:pt>
              <c:pt idx="23">
                <c:v>2086241.0501193318</c:v>
              </c:pt>
              <c:pt idx="24">
                <c:v>1933801.1023568795</c:v>
              </c:pt>
              <c:pt idx="25">
                <c:v>1999891.6113775207</c:v>
              </c:pt>
              <c:pt idx="26">
                <c:v>2086113.2329127074</c:v>
              </c:pt>
              <c:pt idx="27">
                <c:v>2227002.1735495734</c:v>
              </c:pt>
              <c:pt idx="28">
                <c:v>2365170.7217337969</c:v>
              </c:pt>
              <c:pt idx="29">
                <c:v>2443157.4888868728</c:v>
              </c:pt>
              <c:pt idx="30">
                <c:v>2427942.4925100189</c:v>
              </c:pt>
              <c:pt idx="31">
                <c:v>2431080.133105495</c:v>
              </c:pt>
              <c:pt idx="32">
                <c:v>2482543.3973700604</c:v>
              </c:pt>
              <c:pt idx="33">
                <c:v>2591433.9946118048</c:v>
              </c:pt>
              <c:pt idx="34">
                <c:v>2712711.3578138342</c:v>
              </c:pt>
              <c:pt idx="35">
                <c:v>2871279.563211401</c:v>
              </c:pt>
              <c:pt idx="36">
                <c:v>3020177.7202523928</c:v>
              </c:pt>
              <c:pt idx="37">
                <c:v>3326905.8604177726</c:v>
              </c:pt>
              <c:pt idx="38">
                <c:v>3429419.9727269844</c:v>
              </c:pt>
              <c:pt idx="39">
                <c:v>3580714.2633244502</c:v>
              </c:pt>
              <c:pt idx="40">
                <c:v>3684356.4188450673</c:v>
              </c:pt>
              <c:pt idx="41">
                <c:v>3818656.3387562828</c:v>
              </c:pt>
              <c:pt idx="42">
                <c:v>4008480.1055897484</c:v>
              </c:pt>
              <c:pt idx="43">
                <c:v>4276937.649173527</c:v>
              </c:pt>
              <c:pt idx="44">
                <c:v>4481290.0158327771</c:v>
              </c:pt>
              <c:pt idx="45">
                <c:v>4716219.7306388281</c:v>
              </c:pt>
              <c:pt idx="46">
                <c:v>5028283.867408202</c:v>
              </c:pt>
              <c:pt idx="47">
                <c:v>5237102.6220974792</c:v>
              </c:pt>
              <c:pt idx="48">
                <c:v>5297224.9054278303</c:v>
              </c:pt>
              <c:pt idx="49">
                <c:v>5701544.5160037354</c:v>
              </c:pt>
              <c:pt idx="50">
                <c:v>5924408.3367089974</c:v>
              </c:pt>
            </c:numLit>
          </c:val>
        </c:ser>
        <c:ser>
          <c:idx val="1"/>
          <c:order val="1"/>
          <c:tx>
            <c:v>Underground Economy</c:v>
          </c:tx>
          <c:cat>
            <c:numLit>
              <c:formatCode>General</c:formatCode>
              <c:ptCount val="51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  <c:pt idx="49">
                <c:v>2010</c:v>
              </c:pt>
              <c:pt idx="50">
                <c:v>2011</c:v>
              </c:pt>
            </c:numLit>
          </c:cat>
          <c:val>
            <c:numLit>
              <c:formatCode>General</c:formatCode>
              <c:ptCount val="51"/>
              <c:pt idx="0">
                <c:v>329071.806068087</c:v>
              </c:pt>
              <c:pt idx="1">
                <c:v>172745.75939419301</c:v>
              </c:pt>
              <c:pt idx="2">
                <c:v>212113.862757472</c:v>
              </c:pt>
              <c:pt idx="3">
                <c:v>336529.083565359</c:v>
              </c:pt>
              <c:pt idx="4">
                <c:v>312790.67241672298</c:v>
              </c:pt>
              <c:pt idx="5">
                <c:v>458031.48571262998</c:v>
              </c:pt>
              <c:pt idx="6">
                <c:v>388744.23516198498</c:v>
              </c:pt>
              <c:pt idx="7">
                <c:v>358635.07305387402</c:v>
              </c:pt>
              <c:pt idx="8">
                <c:v>256086.07180093799</c:v>
              </c:pt>
              <c:pt idx="9">
                <c:v>246942.64364821199</c:v>
              </c:pt>
              <c:pt idx="10">
                <c:v>269508.012028659</c:v>
              </c:pt>
              <c:pt idx="11">
                <c:v>262606.95788520499</c:v>
              </c:pt>
              <c:pt idx="12">
                <c:v>331004.34326411597</c:v>
              </c:pt>
              <c:pt idx="13">
                <c:v>528931.75296907895</c:v>
              </c:pt>
              <c:pt idx="14">
                <c:v>726203.56545248895</c:v>
              </c:pt>
              <c:pt idx="15">
                <c:v>469674.17912563501</c:v>
              </c:pt>
              <c:pt idx="16">
                <c:v>419756.26199072198</c:v>
              </c:pt>
              <c:pt idx="17">
                <c:v>465063.20077271701</c:v>
              </c:pt>
              <c:pt idx="18">
                <c:v>506250.80346979399</c:v>
              </c:pt>
              <c:pt idx="19">
                <c:v>366664.930118914</c:v>
              </c:pt>
              <c:pt idx="20">
                <c:v>374125.32055866497</c:v>
              </c:pt>
              <c:pt idx="21">
                <c:v>373494.46358947997</c:v>
              </c:pt>
              <c:pt idx="22">
                <c:v>345649.056745479</c:v>
              </c:pt>
              <c:pt idx="23">
                <c:v>292965.15446251299</c:v>
              </c:pt>
              <c:pt idx="24">
                <c:v>427098.19883121602</c:v>
              </c:pt>
              <c:pt idx="25">
                <c:v>733614.78527868504</c:v>
              </c:pt>
              <c:pt idx="26">
                <c:v>1148643.3897851401</c:v>
              </c:pt>
              <c:pt idx="27">
                <c:v>837892.94596067502</c:v>
              </c:pt>
              <c:pt idx="28">
                <c:v>796797.09039220202</c:v>
              </c:pt>
              <c:pt idx="29">
                <c:v>654994.27741319197</c:v>
              </c:pt>
              <c:pt idx="30">
                <c:v>741724.46080167301</c:v>
              </c:pt>
              <c:pt idx="31">
                <c:v>980421.244529202</c:v>
              </c:pt>
              <c:pt idx="32">
                <c:v>1227886.0432557701</c:v>
              </c:pt>
              <c:pt idx="33">
                <c:v>1684336.3452206401</c:v>
              </c:pt>
              <c:pt idx="34">
                <c:v>1871163.19798863</c:v>
              </c:pt>
              <c:pt idx="35">
                <c:v>1697001.6056792899</c:v>
              </c:pt>
              <c:pt idx="36">
                <c:v>1638124.6685468699</c:v>
              </c:pt>
              <c:pt idx="37">
                <c:v>1151171.7334535699</c:v>
              </c:pt>
              <c:pt idx="38">
                <c:v>1239451.6550374201</c:v>
              </c:pt>
              <c:pt idx="39">
                <c:v>1246501.8014859301</c:v>
              </c:pt>
              <c:pt idx="40">
                <c:v>1280492.64454298</c:v>
              </c:pt>
              <c:pt idx="41">
                <c:v>1909488.33261622</c:v>
              </c:pt>
              <c:pt idx="42">
                <c:v>1684925.5497924399</c:v>
              </c:pt>
              <c:pt idx="43">
                <c:v>1430427.70559481</c:v>
              </c:pt>
              <c:pt idx="44">
                <c:v>1691151.6510741501</c:v>
              </c:pt>
              <c:pt idx="45">
                <c:v>1727430.28691118</c:v>
              </c:pt>
              <c:pt idx="46">
                <c:v>2217311.89966344</c:v>
              </c:pt>
              <c:pt idx="47">
                <c:v>1708405.8511993701</c:v>
              </c:pt>
              <c:pt idx="48">
                <c:v>2207593.7453681901</c:v>
              </c:pt>
              <c:pt idx="49">
                <c:v>1840112.3106472101</c:v>
              </c:pt>
              <c:pt idx="50">
                <c:v>1760937.2368108199</c:v>
              </c:pt>
            </c:numLit>
          </c:val>
        </c:ser>
        <c:gapWidth val="300"/>
        <c:overlap val="100"/>
        <c:serLines/>
        <c:axId val="325300608"/>
        <c:axId val="325303296"/>
      </c:barChart>
      <c:catAx>
        <c:axId val="3253006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</c:title>
        <c:numFmt formatCode="General" sourceLinked="1"/>
        <c:majorTickMark val="none"/>
        <c:tickLblPos val="nextTo"/>
        <c:crossAx val="325303296"/>
        <c:crosses val="autoZero"/>
        <c:auto val="1"/>
        <c:lblAlgn val="ctr"/>
        <c:lblOffset val="100"/>
      </c:catAx>
      <c:valAx>
        <c:axId val="3253032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Millions of Pesos</a:t>
                </a:r>
              </a:p>
            </c:rich>
          </c:tx>
        </c:title>
        <c:numFmt formatCode="General" sourceLinked="1"/>
        <c:tickLblPos val="nextTo"/>
        <c:crossAx val="325300608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4</xdr:row>
      <xdr:rowOff>161925</xdr:rowOff>
    </xdr:from>
    <xdr:to>
      <xdr:col>17</xdr:col>
      <xdr:colOff>552450</xdr:colOff>
      <xdr:row>25</xdr:row>
      <xdr:rowOff>76201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70" zoomScaleNormal="70" workbookViewId="0">
      <selection activeCell="C11" sqref="C11"/>
    </sheetView>
  </sheetViews>
  <sheetFormatPr defaultRowHeight="15"/>
  <cols>
    <col min="2" max="2" width="13" customWidth="1"/>
    <col min="3" max="8" width="12.42578125" customWidth="1"/>
    <col min="9" max="11" width="13.5703125" style="3" customWidth="1"/>
    <col min="12" max="12" width="14.85546875" style="3" customWidth="1"/>
    <col min="13" max="13" width="13.5703125" style="3" customWidth="1"/>
  </cols>
  <sheetData>
    <row r="1" spans="1:14">
      <c r="A1" s="10" t="s">
        <v>21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0"/>
    </row>
    <row r="2" spans="1:14" ht="11.25" customHeight="1">
      <c r="A2" s="10" t="s">
        <v>22</v>
      </c>
      <c r="B2" s="10"/>
      <c r="C2" s="10"/>
      <c r="D2" s="10"/>
      <c r="E2" s="10"/>
      <c r="F2" s="10"/>
      <c r="G2" s="10"/>
      <c r="H2" s="10"/>
      <c r="I2" s="11"/>
      <c r="J2" s="11"/>
      <c r="K2" s="11"/>
      <c r="L2" s="11"/>
      <c r="M2" s="11"/>
      <c r="N2" s="10"/>
    </row>
    <row r="3" spans="1:14">
      <c r="A3" s="10"/>
      <c r="B3" s="150" t="s">
        <v>0</v>
      </c>
      <c r="C3" s="147" t="s">
        <v>8</v>
      </c>
      <c r="D3" s="148"/>
      <c r="E3" s="149"/>
      <c r="F3" s="147" t="s">
        <v>9</v>
      </c>
      <c r="G3" s="148"/>
      <c r="H3" s="149"/>
      <c r="I3" s="145" t="s">
        <v>16</v>
      </c>
      <c r="J3" s="145" t="s">
        <v>17</v>
      </c>
      <c r="K3" s="145" t="s">
        <v>18</v>
      </c>
      <c r="L3" s="145" t="s">
        <v>19</v>
      </c>
      <c r="M3" s="145" t="s">
        <v>20</v>
      </c>
      <c r="N3" s="10"/>
    </row>
    <row r="4" spans="1:14" ht="45.75" customHeight="1">
      <c r="A4" s="10"/>
      <c r="B4" s="151"/>
      <c r="C4" s="12" t="s">
        <v>10</v>
      </c>
      <c r="D4" s="12" t="s">
        <v>11</v>
      </c>
      <c r="E4" s="12" t="s">
        <v>14</v>
      </c>
      <c r="F4" s="12" t="s">
        <v>12</v>
      </c>
      <c r="G4" s="12" t="s">
        <v>15</v>
      </c>
      <c r="H4" s="12" t="s">
        <v>13</v>
      </c>
      <c r="I4" s="146"/>
      <c r="J4" s="146"/>
      <c r="K4" s="146"/>
      <c r="L4" s="146"/>
      <c r="M4" s="146"/>
      <c r="N4" s="10"/>
    </row>
    <row r="5" spans="1:14">
      <c r="A5" s="10"/>
      <c r="B5" s="17" t="s">
        <v>1</v>
      </c>
      <c r="C5" s="19">
        <v>1046</v>
      </c>
      <c r="D5" s="19">
        <v>123</v>
      </c>
      <c r="E5" s="19">
        <v>8324</v>
      </c>
      <c r="F5" s="19">
        <v>724</v>
      </c>
      <c r="G5" s="19">
        <v>4918</v>
      </c>
      <c r="H5" s="19">
        <v>5645</v>
      </c>
      <c r="I5" s="20">
        <f>SUM(D5,E5)</f>
        <v>8447</v>
      </c>
      <c r="J5" s="20">
        <f>SUM(G5,H5)</f>
        <v>10563</v>
      </c>
      <c r="K5" s="20">
        <f>J5-I5</f>
        <v>2116</v>
      </c>
      <c r="L5" s="28">
        <v>0.03</v>
      </c>
      <c r="M5" s="28">
        <v>0.02</v>
      </c>
      <c r="N5" s="10"/>
    </row>
    <row r="6" spans="1:14">
      <c r="A6" s="10"/>
      <c r="B6" s="4" t="s">
        <v>2</v>
      </c>
      <c r="C6" s="21">
        <v>1446</v>
      </c>
      <c r="D6" s="21">
        <v>1682</v>
      </c>
      <c r="E6" s="21">
        <v>12751</v>
      </c>
      <c r="F6" s="21">
        <v>12356</v>
      </c>
      <c r="G6" s="21">
        <v>3428</v>
      </c>
      <c r="H6" s="21">
        <v>5932</v>
      </c>
      <c r="I6" s="22">
        <f t="shared" ref="I6:I21" si="0">SUM(D6,E6)</f>
        <v>14433</v>
      </c>
      <c r="J6" s="22">
        <f t="shared" ref="J6:J22" si="1">SUM(G6,H6)</f>
        <v>9360</v>
      </c>
      <c r="K6" s="22">
        <f t="shared" ref="K6:K23" si="2">J6-I6</f>
        <v>-5073</v>
      </c>
      <c r="L6" s="29">
        <v>0.02</v>
      </c>
      <c r="M6" s="29">
        <v>0.03</v>
      </c>
      <c r="N6" s="10"/>
    </row>
    <row r="7" spans="1:14">
      <c r="A7" s="10"/>
      <c r="B7" s="17" t="s">
        <v>3</v>
      </c>
      <c r="C7" s="19">
        <v>8096</v>
      </c>
      <c r="D7" s="19">
        <v>3029</v>
      </c>
      <c r="E7" s="19">
        <v>20318</v>
      </c>
      <c r="F7" s="19">
        <v>18176</v>
      </c>
      <c r="G7" s="19">
        <v>2441</v>
      </c>
      <c r="H7" s="19">
        <v>13767</v>
      </c>
      <c r="I7" s="23">
        <f t="shared" si="0"/>
        <v>23347</v>
      </c>
      <c r="J7" s="23">
        <f t="shared" si="1"/>
        <v>16208</v>
      </c>
      <c r="K7" s="23">
        <f t="shared" si="2"/>
        <v>-7139</v>
      </c>
      <c r="L7" s="30">
        <v>0.02</v>
      </c>
      <c r="M7" s="30">
        <v>0.05</v>
      </c>
      <c r="N7" s="10"/>
    </row>
    <row r="8" spans="1:14">
      <c r="A8" s="10"/>
      <c r="B8" s="4" t="s">
        <v>4</v>
      </c>
      <c r="C8" s="21">
        <v>10136</v>
      </c>
      <c r="D8" s="21">
        <v>3869</v>
      </c>
      <c r="E8" s="21">
        <v>55990</v>
      </c>
      <c r="F8" s="21">
        <v>14035</v>
      </c>
      <c r="G8" s="21">
        <v>14598</v>
      </c>
      <c r="H8" s="21">
        <v>13504</v>
      </c>
      <c r="I8" s="22">
        <f t="shared" si="0"/>
        <v>59859</v>
      </c>
      <c r="J8" s="22">
        <f t="shared" si="1"/>
        <v>28102</v>
      </c>
      <c r="K8" s="22">
        <f t="shared" si="2"/>
        <v>-31757</v>
      </c>
      <c r="L8" s="29">
        <v>0.03</v>
      </c>
      <c r="M8" s="29">
        <v>0.03</v>
      </c>
      <c r="N8" s="10"/>
    </row>
    <row r="9" spans="1:14">
      <c r="A9" s="10"/>
      <c r="B9" s="17" t="s">
        <v>5</v>
      </c>
      <c r="C9" s="19">
        <v>2219</v>
      </c>
      <c r="D9" s="19">
        <v>1101</v>
      </c>
      <c r="E9" s="19">
        <v>98757</v>
      </c>
      <c r="F9" s="19">
        <v>23491</v>
      </c>
      <c r="G9" s="19">
        <v>9388</v>
      </c>
      <c r="H9" s="19">
        <v>47100</v>
      </c>
      <c r="I9" s="23">
        <f t="shared" si="0"/>
        <v>99858</v>
      </c>
      <c r="J9" s="23">
        <f t="shared" si="1"/>
        <v>56488</v>
      </c>
      <c r="K9" s="23">
        <f t="shared" si="2"/>
        <v>-43370</v>
      </c>
      <c r="L9" s="30">
        <v>0.05</v>
      </c>
      <c r="M9" s="30">
        <v>0.06</v>
      </c>
      <c r="N9" s="10"/>
    </row>
    <row r="10" spans="1:14">
      <c r="A10" s="10"/>
      <c r="B10" s="4">
        <v>2000</v>
      </c>
      <c r="C10" s="21">
        <v>78</v>
      </c>
      <c r="D10" s="21">
        <v>0</v>
      </c>
      <c r="E10" s="21">
        <v>16623</v>
      </c>
      <c r="F10" s="21">
        <v>0</v>
      </c>
      <c r="G10" s="21">
        <v>1839</v>
      </c>
      <c r="H10" s="21">
        <v>5199</v>
      </c>
      <c r="I10" s="22">
        <f t="shared" si="0"/>
        <v>16623</v>
      </c>
      <c r="J10" s="22">
        <f t="shared" si="1"/>
        <v>7038</v>
      </c>
      <c r="K10" s="22">
        <f t="shared" si="2"/>
        <v>-9585</v>
      </c>
      <c r="L10" s="29">
        <v>0.08</v>
      </c>
      <c r="M10" s="29">
        <v>0.06</v>
      </c>
      <c r="N10" s="10"/>
    </row>
    <row r="11" spans="1:14">
      <c r="A11" s="10"/>
      <c r="B11" s="4">
        <v>2001</v>
      </c>
      <c r="C11" s="21">
        <v>2141</v>
      </c>
      <c r="D11" s="21">
        <v>700</v>
      </c>
      <c r="E11" s="21">
        <v>10131</v>
      </c>
      <c r="F11" s="21">
        <v>0</v>
      </c>
      <c r="G11" s="21">
        <v>0</v>
      </c>
      <c r="H11" s="21">
        <v>5668</v>
      </c>
      <c r="I11" s="22">
        <f t="shared" si="0"/>
        <v>10831</v>
      </c>
      <c r="J11" s="22">
        <f t="shared" si="1"/>
        <v>5668</v>
      </c>
      <c r="K11" s="22">
        <f t="shared" si="2"/>
        <v>-5163</v>
      </c>
      <c r="L11" s="29">
        <v>7.0000000000000007E-2</v>
      </c>
      <c r="M11" s="29">
        <v>7.0000000000000007E-2</v>
      </c>
      <c r="N11" s="10"/>
    </row>
    <row r="12" spans="1:14">
      <c r="A12" s="10"/>
      <c r="B12" s="17">
        <v>2002</v>
      </c>
      <c r="C12" s="19">
        <v>0</v>
      </c>
      <c r="D12" s="19">
        <v>39</v>
      </c>
      <c r="E12" s="19">
        <v>5875</v>
      </c>
      <c r="F12" s="19">
        <v>3380</v>
      </c>
      <c r="G12" s="19">
        <v>0</v>
      </c>
      <c r="H12" s="19">
        <v>4589</v>
      </c>
      <c r="I12" s="23">
        <f t="shared" si="0"/>
        <v>5914</v>
      </c>
      <c r="J12" s="23">
        <f t="shared" si="1"/>
        <v>4589</v>
      </c>
      <c r="K12" s="23">
        <f t="shared" si="2"/>
        <v>-1325</v>
      </c>
      <c r="L12" s="30">
        <v>0.05</v>
      </c>
      <c r="M12" s="30">
        <v>0.09</v>
      </c>
      <c r="N12" s="10"/>
    </row>
    <row r="13" spans="1:14">
      <c r="A13" s="10"/>
      <c r="B13" s="4">
        <v>2003</v>
      </c>
      <c r="C13" s="21">
        <v>0</v>
      </c>
      <c r="D13" s="21">
        <v>0</v>
      </c>
      <c r="E13" s="21">
        <v>8682</v>
      </c>
      <c r="F13" s="21">
        <v>3744</v>
      </c>
      <c r="G13" s="21">
        <v>953</v>
      </c>
      <c r="H13" s="21">
        <v>6917</v>
      </c>
      <c r="I13" s="22">
        <f t="shared" si="0"/>
        <v>8682</v>
      </c>
      <c r="J13" s="22">
        <f t="shared" si="1"/>
        <v>7870</v>
      </c>
      <c r="K13" s="22">
        <f t="shared" si="2"/>
        <v>-812</v>
      </c>
      <c r="L13" s="29">
        <v>0.09</v>
      </c>
      <c r="M13" s="29">
        <v>0.12</v>
      </c>
      <c r="N13" s="10"/>
    </row>
    <row r="14" spans="1:14">
      <c r="A14" s="10"/>
      <c r="B14" s="4">
        <v>2004</v>
      </c>
      <c r="C14" s="21">
        <v>0</v>
      </c>
      <c r="D14" s="21">
        <v>0</v>
      </c>
      <c r="E14" s="21">
        <v>7274</v>
      </c>
      <c r="F14" s="21">
        <v>1816</v>
      </c>
      <c r="G14" s="21">
        <v>283</v>
      </c>
      <c r="H14" s="21">
        <v>6922</v>
      </c>
      <c r="I14" s="22">
        <f t="shared" si="0"/>
        <v>7274</v>
      </c>
      <c r="J14" s="22">
        <f t="shared" si="1"/>
        <v>7205</v>
      </c>
      <c r="K14" s="22">
        <f t="shared" si="2"/>
        <v>-69</v>
      </c>
      <c r="L14" s="29">
        <v>0.08</v>
      </c>
      <c r="M14" s="29">
        <v>0.09</v>
      </c>
      <c r="N14" s="10"/>
    </row>
    <row r="15" spans="1:14">
      <c r="A15" s="10"/>
      <c r="B15" s="17">
        <v>2005</v>
      </c>
      <c r="C15" s="19">
        <v>0</v>
      </c>
      <c r="D15" s="19">
        <v>0</v>
      </c>
      <c r="E15" s="19">
        <v>5023</v>
      </c>
      <c r="F15" s="19">
        <v>2700</v>
      </c>
      <c r="G15" s="19">
        <v>1798</v>
      </c>
      <c r="H15" s="19">
        <v>8054</v>
      </c>
      <c r="I15" s="23">
        <f t="shared" si="0"/>
        <v>5023</v>
      </c>
      <c r="J15" s="23">
        <f t="shared" si="1"/>
        <v>9852</v>
      </c>
      <c r="K15" s="23">
        <f t="shared" si="2"/>
        <v>4829</v>
      </c>
      <c r="L15" s="30">
        <v>0.1</v>
      </c>
      <c r="M15" s="30">
        <v>0.1</v>
      </c>
      <c r="N15" s="10"/>
    </row>
    <row r="16" spans="1:14">
      <c r="A16" s="10"/>
      <c r="B16" s="4">
        <v>2006</v>
      </c>
      <c r="C16" s="21">
        <v>0</v>
      </c>
      <c r="D16" s="21">
        <v>0</v>
      </c>
      <c r="E16" s="21">
        <v>7104</v>
      </c>
      <c r="F16" s="21">
        <v>3853</v>
      </c>
      <c r="G16" s="21">
        <v>1539</v>
      </c>
      <c r="H16" s="21">
        <v>3758</v>
      </c>
      <c r="I16" s="22">
        <f t="shared" si="0"/>
        <v>7104</v>
      </c>
      <c r="J16" s="22">
        <f t="shared" si="1"/>
        <v>5297</v>
      </c>
      <c r="K16" s="22">
        <f t="shared" si="2"/>
        <v>-1807</v>
      </c>
      <c r="L16" s="29">
        <v>0.04</v>
      </c>
      <c r="M16" s="29">
        <v>0.06</v>
      </c>
      <c r="N16" s="10"/>
    </row>
    <row r="17" spans="1:14">
      <c r="A17" s="10"/>
      <c r="B17" s="4">
        <v>2007</v>
      </c>
      <c r="C17" s="21">
        <v>0</v>
      </c>
      <c r="D17" s="21">
        <v>0</v>
      </c>
      <c r="E17" s="21">
        <v>9159</v>
      </c>
      <c r="F17" s="21">
        <v>3371</v>
      </c>
      <c r="G17" s="21">
        <v>1961</v>
      </c>
      <c r="H17" s="21">
        <v>3019</v>
      </c>
      <c r="I17" s="22">
        <f t="shared" si="0"/>
        <v>9159</v>
      </c>
      <c r="J17" s="22">
        <f t="shared" si="1"/>
        <v>4980</v>
      </c>
      <c r="K17" s="22">
        <f t="shared" si="2"/>
        <v>-4179</v>
      </c>
      <c r="L17" s="29">
        <v>0.04</v>
      </c>
      <c r="M17" s="29">
        <v>0.05</v>
      </c>
      <c r="N17" s="10"/>
    </row>
    <row r="18" spans="1:14">
      <c r="A18" s="10"/>
      <c r="B18" s="17">
        <v>2008</v>
      </c>
      <c r="C18" s="19">
        <v>0</v>
      </c>
      <c r="D18" s="19">
        <v>0</v>
      </c>
      <c r="E18" s="19">
        <v>15050</v>
      </c>
      <c r="F18" s="19">
        <v>1366</v>
      </c>
      <c r="G18" s="19">
        <v>1015</v>
      </c>
      <c r="H18" s="19">
        <v>2973</v>
      </c>
      <c r="I18" s="23">
        <f t="shared" si="0"/>
        <v>15050</v>
      </c>
      <c r="J18" s="23">
        <f t="shared" si="1"/>
        <v>3988</v>
      </c>
      <c r="K18" s="23">
        <f t="shared" si="2"/>
        <v>-11062</v>
      </c>
      <c r="L18" s="30">
        <v>0.03</v>
      </c>
      <c r="M18" s="30">
        <v>0.03</v>
      </c>
      <c r="N18" s="10"/>
    </row>
    <row r="19" spans="1:14">
      <c r="A19" s="10"/>
      <c r="B19" s="4">
        <v>2009</v>
      </c>
      <c r="C19" s="21">
        <v>0</v>
      </c>
      <c r="D19" s="21">
        <v>362</v>
      </c>
      <c r="E19" s="21">
        <v>13838</v>
      </c>
      <c r="F19" s="21">
        <v>3261</v>
      </c>
      <c r="G19" s="21">
        <v>0</v>
      </c>
      <c r="H19" s="21">
        <v>0</v>
      </c>
      <c r="I19" s="22">
        <f t="shared" si="0"/>
        <v>14200</v>
      </c>
      <c r="J19" s="22">
        <f t="shared" si="1"/>
        <v>0</v>
      </c>
      <c r="K19" s="22">
        <f t="shared" si="2"/>
        <v>-14200</v>
      </c>
      <c r="L19" s="29">
        <v>0</v>
      </c>
      <c r="M19" s="29">
        <v>0.02</v>
      </c>
      <c r="N19" s="10"/>
    </row>
    <row r="20" spans="1:14">
      <c r="A20" s="10"/>
      <c r="B20" s="4">
        <v>2010</v>
      </c>
      <c r="C20" s="21">
        <v>0</v>
      </c>
      <c r="D20" s="21">
        <v>0</v>
      </c>
      <c r="E20" s="21">
        <v>22900</v>
      </c>
      <c r="F20" s="21">
        <v>4122</v>
      </c>
      <c r="G20" s="21">
        <v>1780</v>
      </c>
      <c r="H20" s="21">
        <v>1584</v>
      </c>
      <c r="I20" s="22">
        <f t="shared" si="0"/>
        <v>22900</v>
      </c>
      <c r="J20" s="22">
        <f t="shared" si="1"/>
        <v>3364</v>
      </c>
      <c r="K20" s="22">
        <f t="shared" si="2"/>
        <v>-19536</v>
      </c>
      <c r="L20" s="29">
        <v>0.02</v>
      </c>
      <c r="M20" s="29">
        <v>0.03</v>
      </c>
      <c r="N20" s="10"/>
    </row>
    <row r="21" spans="1:14">
      <c r="A21" s="10"/>
      <c r="B21" s="17">
        <v>2011</v>
      </c>
      <c r="C21" s="24">
        <v>0</v>
      </c>
      <c r="D21" s="24">
        <v>0</v>
      </c>
      <c r="E21" s="24">
        <v>25815</v>
      </c>
      <c r="F21" s="24">
        <v>335</v>
      </c>
      <c r="G21" s="24">
        <v>1135</v>
      </c>
      <c r="H21" s="24">
        <v>7644</v>
      </c>
      <c r="I21" s="25">
        <f t="shared" si="0"/>
        <v>25815</v>
      </c>
      <c r="J21" s="25">
        <f t="shared" si="1"/>
        <v>8779</v>
      </c>
      <c r="K21" s="25">
        <f t="shared" si="2"/>
        <v>-17036</v>
      </c>
      <c r="L21" s="31">
        <v>0.04</v>
      </c>
      <c r="M21" s="31">
        <v>0.04</v>
      </c>
      <c r="N21" s="10"/>
    </row>
    <row r="22" spans="1:14">
      <c r="A22" s="10"/>
      <c r="B22" s="5" t="s">
        <v>6</v>
      </c>
      <c r="C22" s="26">
        <v>22943</v>
      </c>
      <c r="D22" s="26">
        <v>9805</v>
      </c>
      <c r="E22" s="26">
        <v>267797</v>
      </c>
      <c r="F22" s="26">
        <v>81406</v>
      </c>
      <c r="G22" s="26">
        <v>37688</v>
      </c>
      <c r="H22" s="26">
        <v>95175</v>
      </c>
      <c r="I22" s="27">
        <f>SUM(D22,E22)</f>
        <v>277602</v>
      </c>
      <c r="J22" s="27">
        <f t="shared" si="1"/>
        <v>132863</v>
      </c>
      <c r="K22" s="27">
        <f t="shared" si="2"/>
        <v>-144739</v>
      </c>
      <c r="L22" s="32"/>
      <c r="M22" s="32"/>
      <c r="N22" s="10"/>
    </row>
    <row r="23" spans="1:14">
      <c r="A23" s="10"/>
      <c r="B23" s="5" t="s">
        <v>7</v>
      </c>
      <c r="C23" s="26">
        <v>441</v>
      </c>
      <c r="D23" s="26">
        <v>189</v>
      </c>
      <c r="E23" s="26">
        <v>5150</v>
      </c>
      <c r="F23" s="26">
        <v>1565</v>
      </c>
      <c r="G23" s="26">
        <v>725</v>
      </c>
      <c r="H23" s="26">
        <v>3396</v>
      </c>
      <c r="I23" s="27">
        <f>5443</f>
        <v>5443</v>
      </c>
      <c r="J23" s="27">
        <f>2605</f>
        <v>2605</v>
      </c>
      <c r="K23" s="27">
        <f t="shared" si="2"/>
        <v>-2838</v>
      </c>
      <c r="L23" s="32">
        <v>0.03</v>
      </c>
      <c r="M23" s="32">
        <v>0.04</v>
      </c>
      <c r="N23" s="10"/>
    </row>
    <row r="24" spans="1:14">
      <c r="A24" s="10"/>
      <c r="B24" s="10"/>
      <c r="C24" s="10"/>
      <c r="D24" s="10"/>
      <c r="E24" s="10"/>
      <c r="F24" s="10"/>
      <c r="G24" s="10"/>
      <c r="H24" s="10"/>
      <c r="I24" s="11"/>
      <c r="J24" s="11"/>
      <c r="K24" s="11"/>
      <c r="L24" s="11"/>
      <c r="M24" s="11"/>
      <c r="N24" s="10"/>
    </row>
  </sheetData>
  <mergeCells count="8">
    <mergeCell ref="L3:L4"/>
    <mergeCell ref="M3:M4"/>
    <mergeCell ref="C3:E3"/>
    <mergeCell ref="F3:H3"/>
    <mergeCell ref="B3:B4"/>
    <mergeCell ref="I3:I4"/>
    <mergeCell ref="J3:J4"/>
    <mergeCell ref="K3:K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6"/>
  <sheetViews>
    <sheetView workbookViewId="0">
      <selection activeCell="F26" sqref="F26"/>
    </sheetView>
  </sheetViews>
  <sheetFormatPr defaultRowHeight="15"/>
  <cols>
    <col min="4" max="4" width="15.42578125" bestFit="1" customWidth="1"/>
  </cols>
  <sheetData>
    <row r="1" spans="1:5">
      <c r="A1" t="s">
        <v>391</v>
      </c>
    </row>
    <row r="3" spans="1:5">
      <c r="D3" t="s">
        <v>390</v>
      </c>
      <c r="E3" t="s">
        <v>325</v>
      </c>
    </row>
    <row r="4" spans="1:5">
      <c r="C4">
        <v>1959</v>
      </c>
    </row>
    <row r="5" spans="1:5">
      <c r="C5">
        <v>1960</v>
      </c>
    </row>
    <row r="6" spans="1:5">
      <c r="C6">
        <v>1961</v>
      </c>
      <c r="D6" s="143">
        <v>723601.89573459723</v>
      </c>
      <c r="E6" s="143">
        <v>329071.806068087</v>
      </c>
    </row>
    <row r="7" spans="1:5">
      <c r="C7">
        <v>1962</v>
      </c>
      <c r="D7" s="143">
        <v>759244.44444444438</v>
      </c>
      <c r="E7" s="143">
        <v>172745.75939419301</v>
      </c>
    </row>
    <row r="8" spans="1:5">
      <c r="C8">
        <v>1963</v>
      </c>
      <c r="D8" s="143">
        <v>814024.67021379352</v>
      </c>
      <c r="E8" s="143">
        <v>212113.862757472</v>
      </c>
    </row>
    <row r="9" spans="1:5">
      <c r="C9">
        <v>1964</v>
      </c>
      <c r="D9" s="143">
        <v>842172.1367761523</v>
      </c>
      <c r="E9" s="143">
        <v>336529.083565359</v>
      </c>
    </row>
    <row r="10" spans="1:5">
      <c r="C10">
        <v>1965</v>
      </c>
      <c r="D10" s="143">
        <v>886319.09647063259</v>
      </c>
      <c r="E10" s="143">
        <v>312790.67241672298</v>
      </c>
    </row>
    <row r="11" spans="1:5">
      <c r="C11">
        <v>1966</v>
      </c>
      <c r="D11" s="143">
        <v>925425.67918600689</v>
      </c>
      <c r="E11" s="143">
        <v>458031.48571262998</v>
      </c>
    </row>
    <row r="12" spans="1:5">
      <c r="C12">
        <v>1967</v>
      </c>
      <c r="D12" s="143">
        <v>981806.70021050575</v>
      </c>
      <c r="E12" s="143">
        <v>388744.23516198498</v>
      </c>
    </row>
    <row r="13" spans="1:5">
      <c r="C13">
        <v>1968</v>
      </c>
      <c r="D13" s="143">
        <v>1036073.2156006498</v>
      </c>
      <c r="E13" s="143">
        <v>358635.07305387402</v>
      </c>
    </row>
    <row r="14" spans="1:5">
      <c r="C14">
        <v>1969</v>
      </c>
      <c r="D14" s="143">
        <v>1086069.071087253</v>
      </c>
      <c r="E14" s="143">
        <v>256086.07180093799</v>
      </c>
    </row>
    <row r="15" spans="1:5">
      <c r="C15">
        <v>1970</v>
      </c>
      <c r="D15" s="143">
        <v>1135772.4961939699</v>
      </c>
      <c r="E15" s="143">
        <v>246942.64364821199</v>
      </c>
    </row>
    <row r="16" spans="1:5">
      <c r="C16">
        <v>1971</v>
      </c>
      <c r="D16" s="143">
        <v>1192068.7959487785</v>
      </c>
      <c r="E16" s="143">
        <v>269508.012028659</v>
      </c>
    </row>
    <row r="17" spans="3:5">
      <c r="C17">
        <v>1972</v>
      </c>
      <c r="D17" s="143">
        <v>1248761.8490000968</v>
      </c>
      <c r="E17" s="143">
        <v>262606.95788520499</v>
      </c>
    </row>
    <row r="18" spans="3:5">
      <c r="C18">
        <v>1973</v>
      </c>
      <c r="D18" s="143">
        <v>1363737.7732267065</v>
      </c>
      <c r="E18" s="143">
        <v>331004.34326411597</v>
      </c>
    </row>
    <row r="19" spans="3:5">
      <c r="C19">
        <v>1974</v>
      </c>
      <c r="D19" s="143">
        <v>1432127.4625254688</v>
      </c>
      <c r="E19" s="143">
        <v>528931.75296907895</v>
      </c>
    </row>
    <row r="20" spans="3:5">
      <c r="C20">
        <v>1975</v>
      </c>
      <c r="D20" s="143">
        <v>1524448.4696161498</v>
      </c>
      <c r="E20" s="143">
        <v>726203.56545248895</v>
      </c>
    </row>
    <row r="21" spans="3:5">
      <c r="C21">
        <v>1976</v>
      </c>
      <c r="D21" s="143">
        <v>1646440.2048984854</v>
      </c>
      <c r="E21" s="143">
        <v>469674.17912563501</v>
      </c>
    </row>
    <row r="22" spans="3:5">
      <c r="C22">
        <v>1977</v>
      </c>
      <c r="D22" s="143">
        <v>1747798.5113260029</v>
      </c>
      <c r="E22" s="143">
        <v>419756.26199072198</v>
      </c>
    </row>
    <row r="23" spans="3:5">
      <c r="C23">
        <v>1978</v>
      </c>
      <c r="D23" s="143">
        <v>1843838.1214684492</v>
      </c>
      <c r="E23" s="143">
        <v>465063.20077271701</v>
      </c>
    </row>
    <row r="24" spans="3:5">
      <c r="C24">
        <v>1979</v>
      </c>
      <c r="D24" s="143">
        <v>1959763.9570292679</v>
      </c>
      <c r="E24" s="143">
        <v>506250.80346979399</v>
      </c>
    </row>
    <row r="25" spans="3:5">
      <c r="C25">
        <v>1980</v>
      </c>
      <c r="D25" s="143">
        <v>2061825.4102520726</v>
      </c>
      <c r="E25" s="143">
        <v>366664.930118914</v>
      </c>
    </row>
    <row r="26" spans="3:5">
      <c r="C26">
        <v>1981</v>
      </c>
      <c r="D26" s="143">
        <v>2132495.266944339</v>
      </c>
      <c r="E26" s="143">
        <v>374125.32055866497</v>
      </c>
    </row>
    <row r="27" spans="3:5">
      <c r="C27">
        <v>1982</v>
      </c>
      <c r="D27" s="143">
        <v>2209676.7451581443</v>
      </c>
      <c r="E27" s="143">
        <v>373494.46358947997</v>
      </c>
    </row>
    <row r="28" spans="3:5">
      <c r="C28">
        <v>1983</v>
      </c>
      <c r="D28" s="143">
        <v>2251155.8401951813</v>
      </c>
      <c r="E28" s="143">
        <v>345649.056745479</v>
      </c>
    </row>
    <row r="29" spans="3:5">
      <c r="C29">
        <v>1984</v>
      </c>
      <c r="D29" s="143">
        <v>2086241.0501193318</v>
      </c>
      <c r="E29" s="143">
        <v>292965.15446251299</v>
      </c>
    </row>
    <row r="30" spans="3:5">
      <c r="C30">
        <v>1985</v>
      </c>
      <c r="D30" s="143">
        <v>1933801.1023568795</v>
      </c>
      <c r="E30" s="143">
        <v>427098.19883121602</v>
      </c>
    </row>
    <row r="31" spans="3:5">
      <c r="C31">
        <v>1986</v>
      </c>
      <c r="D31" s="143">
        <v>1999891.6113775207</v>
      </c>
      <c r="E31" s="143">
        <v>733614.78527868504</v>
      </c>
    </row>
    <row r="32" spans="3:5">
      <c r="C32">
        <v>1987</v>
      </c>
      <c r="D32" s="143">
        <v>2086113.2329127074</v>
      </c>
      <c r="E32" s="143">
        <v>1148643.3897851401</v>
      </c>
    </row>
    <row r="33" spans="3:5">
      <c r="C33">
        <v>1988</v>
      </c>
      <c r="D33" s="143">
        <v>2227002.1735495734</v>
      </c>
      <c r="E33" s="143">
        <v>837892.94596067502</v>
      </c>
    </row>
    <row r="34" spans="3:5">
      <c r="C34">
        <v>1989</v>
      </c>
      <c r="D34" s="143">
        <v>2365170.7217337969</v>
      </c>
      <c r="E34" s="143">
        <v>796797.09039220202</v>
      </c>
    </row>
    <row r="35" spans="3:5">
      <c r="C35">
        <v>1990</v>
      </c>
      <c r="D35" s="143">
        <v>2443157.4888868728</v>
      </c>
      <c r="E35" s="143">
        <v>654994.27741319197</v>
      </c>
    </row>
    <row r="36" spans="3:5">
      <c r="C36">
        <v>1991</v>
      </c>
      <c r="D36" s="143">
        <v>2427942.4925100189</v>
      </c>
      <c r="E36" s="143">
        <v>741724.46080167301</v>
      </c>
    </row>
    <row r="37" spans="3:5">
      <c r="C37">
        <v>1992</v>
      </c>
      <c r="D37" s="143">
        <v>2431080.133105495</v>
      </c>
      <c r="E37" s="143">
        <v>980421.244529202</v>
      </c>
    </row>
    <row r="38" spans="3:5">
      <c r="C38">
        <v>1993</v>
      </c>
      <c r="D38" s="143">
        <v>2482543.3973700604</v>
      </c>
      <c r="E38" s="143">
        <v>1227886.0432557701</v>
      </c>
    </row>
    <row r="39" spans="3:5">
      <c r="C39">
        <v>1994</v>
      </c>
      <c r="D39" s="143">
        <v>2591433.9946118048</v>
      </c>
      <c r="E39" s="143">
        <v>1684336.3452206401</v>
      </c>
    </row>
    <row r="40" spans="3:5">
      <c r="C40">
        <v>1995</v>
      </c>
      <c r="D40" s="143">
        <v>2712711.3578138342</v>
      </c>
      <c r="E40" s="143">
        <v>1871163.19798863</v>
      </c>
    </row>
    <row r="41" spans="3:5">
      <c r="C41">
        <v>1996</v>
      </c>
      <c r="D41" s="143">
        <v>2871279.563211401</v>
      </c>
      <c r="E41" s="143">
        <v>1697001.6056792899</v>
      </c>
    </row>
    <row r="42" spans="3:5">
      <c r="C42">
        <v>1997</v>
      </c>
      <c r="D42" s="143">
        <v>3020177.7202523928</v>
      </c>
      <c r="E42" s="143">
        <v>1638124.6685468699</v>
      </c>
    </row>
    <row r="43" spans="3:5">
      <c r="C43">
        <v>1998</v>
      </c>
      <c r="D43" s="143">
        <v>3326905.8604177726</v>
      </c>
      <c r="E43" s="143">
        <v>1151171.7334535699</v>
      </c>
    </row>
    <row r="44" spans="3:5">
      <c r="C44">
        <v>1999</v>
      </c>
      <c r="D44" s="143">
        <v>3429419.9727269844</v>
      </c>
      <c r="E44" s="143">
        <v>1239451.6550374201</v>
      </c>
    </row>
    <row r="45" spans="3:5">
      <c r="C45">
        <v>2000</v>
      </c>
      <c r="D45" s="143">
        <v>3580714.2633244502</v>
      </c>
      <c r="E45" s="143">
        <v>1246501.8014859301</v>
      </c>
    </row>
    <row r="46" spans="3:5">
      <c r="C46">
        <v>2001</v>
      </c>
      <c r="D46" s="143">
        <v>3684356.4188450673</v>
      </c>
      <c r="E46" s="143">
        <v>1280492.64454298</v>
      </c>
    </row>
    <row r="47" spans="3:5">
      <c r="C47">
        <v>2002</v>
      </c>
      <c r="D47" s="143">
        <v>3818656.3387562828</v>
      </c>
      <c r="E47" s="143">
        <v>1909488.33261622</v>
      </c>
    </row>
    <row r="48" spans="3:5">
      <c r="C48">
        <v>2003</v>
      </c>
      <c r="D48" s="143">
        <v>4008480.1055897484</v>
      </c>
      <c r="E48" s="143">
        <v>1684925.5497924399</v>
      </c>
    </row>
    <row r="49" spans="3:5">
      <c r="C49">
        <v>2004</v>
      </c>
      <c r="D49" s="143">
        <v>4276937.649173527</v>
      </c>
      <c r="E49" s="143">
        <v>1430427.70559481</v>
      </c>
    </row>
    <row r="50" spans="3:5">
      <c r="C50">
        <v>2005</v>
      </c>
      <c r="D50" s="143">
        <v>4481290.0158327771</v>
      </c>
      <c r="E50" s="143">
        <v>1691151.6510741501</v>
      </c>
    </row>
    <row r="51" spans="3:5">
      <c r="C51">
        <v>2006</v>
      </c>
      <c r="D51" s="143">
        <v>4716219.7306388281</v>
      </c>
      <c r="E51" s="143">
        <v>1727430.28691118</v>
      </c>
    </row>
    <row r="52" spans="3:5">
      <c r="C52">
        <v>2007</v>
      </c>
      <c r="D52" s="143">
        <v>5028283.867408202</v>
      </c>
      <c r="E52" s="143">
        <v>2217311.89966344</v>
      </c>
    </row>
    <row r="53" spans="3:5">
      <c r="C53">
        <v>2008</v>
      </c>
      <c r="D53" s="143">
        <v>5237102.6220974792</v>
      </c>
      <c r="E53" s="143">
        <v>1708405.8511993701</v>
      </c>
    </row>
    <row r="54" spans="3:5">
      <c r="C54">
        <v>2009</v>
      </c>
      <c r="D54" s="143">
        <v>5297224.9054278303</v>
      </c>
      <c r="E54" s="143">
        <v>2207593.7453681901</v>
      </c>
    </row>
    <row r="55" spans="3:5">
      <c r="C55">
        <v>2010</v>
      </c>
      <c r="D55" s="143">
        <v>5701544.5160037354</v>
      </c>
      <c r="E55" s="143">
        <v>1840112.3106472101</v>
      </c>
    </row>
    <row r="56" spans="3:5">
      <c r="C56">
        <v>2011</v>
      </c>
      <c r="D56" s="143">
        <v>5924408.3367089974</v>
      </c>
      <c r="E56" s="143">
        <v>1760937.2368108199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4"/>
  <sheetViews>
    <sheetView workbookViewId="0">
      <selection activeCell="B18" sqref="B18"/>
    </sheetView>
  </sheetViews>
  <sheetFormatPr defaultRowHeight="15"/>
  <cols>
    <col min="2" max="2" width="20.85546875" customWidth="1"/>
    <col min="3" max="3" width="13.85546875" customWidth="1"/>
    <col min="4" max="4" width="18.140625" customWidth="1"/>
    <col min="5" max="5" width="14.5703125" customWidth="1"/>
    <col min="6" max="6" width="18.28515625" customWidth="1"/>
  </cols>
  <sheetData>
    <row r="1" spans="2:6">
      <c r="B1" t="s">
        <v>23</v>
      </c>
    </row>
    <row r="4" spans="2:6">
      <c r="B4" s="152" t="s">
        <v>0</v>
      </c>
      <c r="C4" s="154" t="s">
        <v>24</v>
      </c>
      <c r="D4" s="155"/>
      <c r="E4" s="154" t="s">
        <v>25</v>
      </c>
      <c r="F4" s="156"/>
    </row>
    <row r="5" spans="2:6">
      <c r="B5" s="153"/>
      <c r="C5" t="s">
        <v>26</v>
      </c>
      <c r="D5" s="6" t="s">
        <v>27</v>
      </c>
      <c r="E5" s="6" t="s">
        <v>26</v>
      </c>
      <c r="F5" s="6" t="s">
        <v>27</v>
      </c>
    </row>
    <row r="6" spans="2:6">
      <c r="B6" s="33" t="s">
        <v>1</v>
      </c>
      <c r="C6" s="34">
        <v>0.14000000000000001</v>
      </c>
      <c r="D6" s="34">
        <v>0.27</v>
      </c>
      <c r="E6" s="14" t="s">
        <v>28</v>
      </c>
      <c r="F6" s="14" t="s">
        <v>28</v>
      </c>
    </row>
    <row r="7" spans="2:6">
      <c r="B7" s="7" t="s">
        <v>2</v>
      </c>
      <c r="C7" s="35">
        <v>0.1</v>
      </c>
      <c r="D7" s="35">
        <v>7.0000000000000007E-2</v>
      </c>
      <c r="E7" s="8" t="s">
        <v>28</v>
      </c>
      <c r="F7" s="8" t="s">
        <v>28</v>
      </c>
    </row>
    <row r="8" spans="2:6">
      <c r="B8" s="13" t="s">
        <v>3</v>
      </c>
      <c r="C8" s="36">
        <v>0.15</v>
      </c>
      <c r="D8" s="36">
        <v>0.08</v>
      </c>
      <c r="E8" s="15" t="s">
        <v>28</v>
      </c>
      <c r="F8" s="15" t="s">
        <v>28</v>
      </c>
    </row>
    <row r="9" spans="2:6">
      <c r="B9" s="7" t="s">
        <v>4</v>
      </c>
      <c r="C9" s="35">
        <v>0.13</v>
      </c>
      <c r="D9" s="35">
        <v>0.06</v>
      </c>
      <c r="E9" s="8" t="s">
        <v>28</v>
      </c>
      <c r="F9" s="8" t="s">
        <v>28</v>
      </c>
    </row>
    <row r="10" spans="2:6">
      <c r="B10" s="16" t="s">
        <v>29</v>
      </c>
      <c r="C10" s="37">
        <v>0.2</v>
      </c>
      <c r="D10" s="37">
        <v>0.06</v>
      </c>
      <c r="E10" s="38">
        <v>31.904484748024032</v>
      </c>
      <c r="F10" s="38">
        <v>69.050095193369941</v>
      </c>
    </row>
    <row r="11" spans="2:6">
      <c r="B11" s="6" t="s">
        <v>30</v>
      </c>
      <c r="C11" s="39">
        <v>2.8051498950834475E-2</v>
      </c>
      <c r="D11" s="39">
        <f>-0.037147</f>
        <v>-3.7146999999999999E-2</v>
      </c>
      <c r="E11" s="40">
        <v>-0.52711487648366406</v>
      </c>
      <c r="F11" s="40">
        <v>8.1138866122652559E-2</v>
      </c>
    </row>
    <row r="12" spans="2:6">
      <c r="B12" s="41" t="s">
        <v>31</v>
      </c>
      <c r="C12" s="10"/>
      <c r="D12" s="10"/>
      <c r="E12" s="10"/>
      <c r="F12" s="10"/>
    </row>
    <row r="13" spans="2:6">
      <c r="B13" s="41" t="s">
        <v>32</v>
      </c>
      <c r="C13" s="10"/>
      <c r="D13" s="10"/>
      <c r="E13" s="10"/>
      <c r="F13" s="10"/>
    </row>
    <row r="14" spans="2:6">
      <c r="B14" s="41" t="s">
        <v>33</v>
      </c>
      <c r="C14" s="10"/>
      <c r="D14" s="10"/>
      <c r="E14" s="10"/>
      <c r="F14" s="10"/>
    </row>
  </sheetData>
  <mergeCells count="3">
    <mergeCell ref="B4:B5"/>
    <mergeCell ref="C4:D4"/>
    <mergeCell ref="E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K32"/>
  <sheetViews>
    <sheetView workbookViewId="0">
      <selection activeCell="E10" sqref="E10"/>
    </sheetView>
  </sheetViews>
  <sheetFormatPr defaultRowHeight="15"/>
  <cols>
    <col min="2" max="2" width="10.42578125" customWidth="1"/>
    <col min="9" max="9" width="10.5703125" bestFit="1" customWidth="1"/>
    <col min="10" max="10" width="12.7109375" bestFit="1" customWidth="1"/>
    <col min="11" max="11" width="20.42578125" bestFit="1" customWidth="1"/>
  </cols>
  <sheetData>
    <row r="3" spans="2:11">
      <c r="B3" s="157" t="s">
        <v>47</v>
      </c>
      <c r="C3" s="157"/>
      <c r="D3" s="157"/>
      <c r="E3" s="157"/>
      <c r="F3" s="157"/>
      <c r="G3" s="157"/>
      <c r="H3" s="157"/>
      <c r="I3" s="157"/>
      <c r="J3" s="157"/>
      <c r="K3" s="157"/>
    </row>
    <row r="4" spans="2:11">
      <c r="B4" s="158" t="s">
        <v>34</v>
      </c>
      <c r="C4" s="158"/>
      <c r="D4" s="158"/>
      <c r="E4" s="158"/>
      <c r="F4" s="158"/>
      <c r="G4" s="158"/>
      <c r="H4" s="158"/>
      <c r="I4" s="158"/>
      <c r="J4" s="158"/>
      <c r="K4" s="158"/>
    </row>
    <row r="5" spans="2:11">
      <c r="B5" s="159" t="s">
        <v>0</v>
      </c>
      <c r="C5" s="161" t="s">
        <v>35</v>
      </c>
      <c r="D5" s="161"/>
      <c r="E5" s="161"/>
      <c r="F5" s="161"/>
      <c r="G5" s="161" t="s">
        <v>36</v>
      </c>
      <c r="H5" s="161"/>
      <c r="I5" s="161"/>
      <c r="J5" s="161"/>
      <c r="K5" s="162" t="s">
        <v>37</v>
      </c>
    </row>
    <row r="6" spans="2:11" ht="90">
      <c r="B6" s="160"/>
      <c r="C6" s="42" t="s">
        <v>38</v>
      </c>
      <c r="D6" s="42" t="s">
        <v>39</v>
      </c>
      <c r="E6" s="42" t="s">
        <v>40</v>
      </c>
      <c r="F6" s="42" t="s">
        <v>41</v>
      </c>
      <c r="G6" s="42" t="s">
        <v>38</v>
      </c>
      <c r="H6" s="42" t="s">
        <v>39</v>
      </c>
      <c r="I6" s="42" t="s">
        <v>42</v>
      </c>
      <c r="J6" s="43" t="s">
        <v>41</v>
      </c>
      <c r="K6" s="163"/>
    </row>
    <row r="7" spans="2:11">
      <c r="B7" s="44">
        <v>1990</v>
      </c>
      <c r="C7" s="45">
        <v>1259.577349293008</v>
      </c>
      <c r="D7" s="45">
        <v>0</v>
      </c>
      <c r="E7" s="46">
        <v>0.15216777616903857</v>
      </c>
      <c r="F7" s="45">
        <v>191.66708415480934</v>
      </c>
      <c r="G7" s="45">
        <v>728.24431113133971</v>
      </c>
      <c r="H7" s="45">
        <v>0</v>
      </c>
      <c r="I7" s="46">
        <v>4.5826498718480706E-2</v>
      </c>
      <c r="J7" s="45">
        <v>33.372886990801206</v>
      </c>
      <c r="K7" s="45">
        <v>225.03997114561054</v>
      </c>
    </row>
    <row r="8" spans="2:11">
      <c r="B8" s="47">
        <v>1991</v>
      </c>
      <c r="C8" s="48">
        <v>910.27264939987754</v>
      </c>
      <c r="D8" s="48">
        <v>0</v>
      </c>
      <c r="E8" s="39">
        <v>0.18777090052875556</v>
      </c>
      <c r="F8" s="48">
        <v>170.92271510451118</v>
      </c>
      <c r="G8" s="48">
        <v>847.35985545088113</v>
      </c>
      <c r="H8" s="48">
        <v>0</v>
      </c>
      <c r="I8" s="39">
        <v>4.8697487442017739E-2</v>
      </c>
      <c r="J8" s="48">
        <v>41.264295919689253</v>
      </c>
      <c r="K8" s="48">
        <v>212.18701102420044</v>
      </c>
    </row>
    <row r="9" spans="2:11">
      <c r="B9" s="44">
        <v>1992</v>
      </c>
      <c r="C9" s="45">
        <v>2421.9940831908839</v>
      </c>
      <c r="D9" s="45">
        <v>0</v>
      </c>
      <c r="E9" s="46">
        <v>0.20274972834077884</v>
      </c>
      <c r="F9" s="45">
        <v>491.05864240992543</v>
      </c>
      <c r="G9" s="45">
        <v>887.69610271979138</v>
      </c>
      <c r="H9" s="45">
        <v>0</v>
      </c>
      <c r="I9" s="46">
        <v>5.1775764136082848E-2</v>
      </c>
      <c r="J9" s="45">
        <v>45.961144038939892</v>
      </c>
      <c r="K9" s="45">
        <v>537.01978644886526</v>
      </c>
    </row>
    <row r="10" spans="2:11">
      <c r="B10" s="47">
        <v>1993</v>
      </c>
      <c r="C10" s="48">
        <v>3108.2790339347748</v>
      </c>
      <c r="D10" s="48">
        <v>0</v>
      </c>
      <c r="E10" s="39">
        <v>0.17821088331215382</v>
      </c>
      <c r="F10" s="48">
        <v>553.9291522181644</v>
      </c>
      <c r="G10" s="48">
        <v>1026.1152072747554</v>
      </c>
      <c r="H10" s="48">
        <v>0</v>
      </c>
      <c r="I10" s="39">
        <v>5.0727149045377382E-2</v>
      </c>
      <c r="J10" s="48">
        <v>52.051899057154827</v>
      </c>
      <c r="K10" s="48">
        <v>605.98105127531926</v>
      </c>
    </row>
    <row r="11" spans="2:11">
      <c r="B11" s="44">
        <v>1994</v>
      </c>
      <c r="C11" s="45">
        <v>1774.7541782908349</v>
      </c>
      <c r="D11" s="49">
        <v>0</v>
      </c>
      <c r="E11" s="46">
        <v>0.14260650908787678</v>
      </c>
      <c r="F11" s="45">
        <v>253.09149785517926</v>
      </c>
      <c r="G11" s="45">
        <v>833.35812492977516</v>
      </c>
      <c r="H11" s="45">
        <v>0</v>
      </c>
      <c r="I11" s="46">
        <v>5.4275659034149042E-2</v>
      </c>
      <c r="J11" s="45">
        <v>45.23106144202626</v>
      </c>
      <c r="K11" s="45">
        <v>298.32255929720554</v>
      </c>
    </row>
    <row r="12" spans="2:11">
      <c r="B12" s="47">
        <v>1995</v>
      </c>
      <c r="C12" s="48">
        <v>3996.4915885405289</v>
      </c>
      <c r="D12" s="48">
        <v>0</v>
      </c>
      <c r="E12" s="39">
        <v>0.1480184487945399</v>
      </c>
      <c r="F12" s="48">
        <v>591.55448555619569</v>
      </c>
      <c r="G12" s="48">
        <v>993.04993117225331</v>
      </c>
      <c r="H12" s="48">
        <v>0</v>
      </c>
      <c r="I12" s="39">
        <v>5.8325214027013288E-2</v>
      </c>
      <c r="J12" s="48">
        <v>57.919849775132491</v>
      </c>
      <c r="K12" s="48">
        <v>649.47433533132812</v>
      </c>
    </row>
    <row r="13" spans="2:11">
      <c r="B13" s="44">
        <v>1996</v>
      </c>
      <c r="C13" s="45">
        <v>7670.3751192263617</v>
      </c>
      <c r="D13" s="45">
        <v>0</v>
      </c>
      <c r="E13" s="46">
        <v>0.13757570176796491</v>
      </c>
      <c r="F13" s="45">
        <v>1055.2572398511043</v>
      </c>
      <c r="G13" s="45">
        <v>2873.1010703559409</v>
      </c>
      <c r="H13" s="45">
        <v>0</v>
      </c>
      <c r="I13" s="46">
        <v>6.2781260100500849E-2</v>
      </c>
      <c r="J13" s="45">
        <v>180.37690559304372</v>
      </c>
      <c r="K13" s="45">
        <v>1235.6341454441481</v>
      </c>
    </row>
    <row r="14" spans="2:11">
      <c r="B14" s="47">
        <v>1997</v>
      </c>
      <c r="C14" s="48">
        <v>5455.1014182173449</v>
      </c>
      <c r="D14" s="48">
        <v>0</v>
      </c>
      <c r="E14" s="39">
        <v>9.0746085369365376E-2</v>
      </c>
      <c r="F14" s="48">
        <v>495.02909899609733</v>
      </c>
      <c r="G14" s="48">
        <v>1731.2654432055958</v>
      </c>
      <c r="H14" s="48">
        <v>0</v>
      </c>
      <c r="I14" s="39">
        <v>6.765034451526182E-2</v>
      </c>
      <c r="J14" s="48">
        <v>117.120703680226</v>
      </c>
      <c r="K14" s="48">
        <v>612.14980267632336</v>
      </c>
    </row>
    <row r="15" spans="2:11">
      <c r="B15" s="44">
        <v>1998</v>
      </c>
      <c r="C15" s="45">
        <v>7065.7630378875801</v>
      </c>
      <c r="D15" s="45">
        <v>0</v>
      </c>
      <c r="E15" s="46">
        <v>6.938419652550272E-2</v>
      </c>
      <c r="F15" s="45">
        <v>490.252291223425</v>
      </c>
      <c r="G15" s="45">
        <v>436.76846891488623</v>
      </c>
      <c r="H15" s="45">
        <v>0</v>
      </c>
      <c r="I15" s="46">
        <v>6.201482113976596E-2</v>
      </c>
      <c r="J15" s="45">
        <v>27.0861184792461</v>
      </c>
      <c r="K15" s="45">
        <v>517.33840970267113</v>
      </c>
    </row>
    <row r="16" spans="2:11">
      <c r="B16" s="47">
        <v>1999</v>
      </c>
      <c r="C16" s="48">
        <v>10719.820242423833</v>
      </c>
      <c r="D16" s="48">
        <v>0</v>
      </c>
      <c r="E16" s="39">
        <v>7.9219704230227173E-2</v>
      </c>
      <c r="F16" s="48">
        <v>849.22098900601827</v>
      </c>
      <c r="G16" s="48">
        <v>0</v>
      </c>
      <c r="H16" s="48">
        <v>467.80458386263382</v>
      </c>
      <c r="I16" s="39">
        <v>5.6723738638434454E-2</v>
      </c>
      <c r="J16" s="48">
        <v>-26.535624948885634</v>
      </c>
      <c r="K16" s="48">
        <v>822.68536405713269</v>
      </c>
    </row>
    <row r="17" spans="2:11">
      <c r="B17" s="44">
        <v>2000</v>
      </c>
      <c r="C17" s="45">
        <v>14657.138234333583</v>
      </c>
      <c r="D17" s="45">
        <v>0</v>
      </c>
      <c r="E17" s="46">
        <v>6.878539538148043E-2</v>
      </c>
      <c r="F17" s="45">
        <v>1008.1970486096494</v>
      </c>
      <c r="G17" s="45">
        <v>4584.6486774588075</v>
      </c>
      <c r="H17" s="45">
        <v>0</v>
      </c>
      <c r="I17" s="46">
        <v>5.6590666838888609E-2</v>
      </c>
      <c r="J17" s="45">
        <v>259.44832587942267</v>
      </c>
      <c r="K17" s="45">
        <v>1267.6453744890721</v>
      </c>
    </row>
    <row r="18" spans="2:11">
      <c r="B18" s="47">
        <v>2001</v>
      </c>
      <c r="C18" s="48">
        <v>9185.2598653185523</v>
      </c>
      <c r="D18" s="48">
        <v>0</v>
      </c>
      <c r="E18" s="39">
        <v>6.303186138423611E-2</v>
      </c>
      <c r="F18" s="48">
        <v>578.96402660894626</v>
      </c>
      <c r="G18" s="48">
        <v>5138.9955463835477</v>
      </c>
      <c r="H18" s="48">
        <v>0</v>
      </c>
      <c r="I18" s="39">
        <v>5.7451379184272497E-2</v>
      </c>
      <c r="J18" s="48">
        <v>295.24238176156882</v>
      </c>
      <c r="K18" s="48">
        <v>874.20640837051508</v>
      </c>
    </row>
    <row r="19" spans="2:11">
      <c r="B19" s="44">
        <v>2002</v>
      </c>
      <c r="C19" s="45">
        <v>5410.7919587302804</v>
      </c>
      <c r="D19" s="45">
        <v>0</v>
      </c>
      <c r="E19" s="46">
        <v>5.8253245554287701E-2</v>
      </c>
      <c r="F19" s="45">
        <v>315.19619261508035</v>
      </c>
      <c r="G19" s="45">
        <v>4226.9586338967174</v>
      </c>
      <c r="H19" s="45">
        <v>0</v>
      </c>
      <c r="I19" s="46">
        <v>5.3950065854716227E-2</v>
      </c>
      <c r="J19" s="45">
        <v>228.04469666388925</v>
      </c>
      <c r="K19" s="45">
        <v>543.24088927896958</v>
      </c>
    </row>
    <row r="20" spans="2:11">
      <c r="B20" s="47">
        <v>2003</v>
      </c>
      <c r="C20" s="48">
        <v>8177.8708941258601</v>
      </c>
      <c r="D20" s="48">
        <v>0</v>
      </c>
      <c r="E20" s="39">
        <v>5.7808530990805268E-2</v>
      </c>
      <c r="F20" s="48">
        <v>472.75070302187919</v>
      </c>
      <c r="G20" s="48">
        <v>6515.2784773384319</v>
      </c>
      <c r="H20" s="48">
        <v>0</v>
      </c>
      <c r="I20" s="39">
        <v>5.3934590050848226E-2</v>
      </c>
      <c r="J20" s="48">
        <v>351.39887374236298</v>
      </c>
      <c r="K20" s="48">
        <v>824.14957676424217</v>
      </c>
    </row>
    <row r="21" spans="2:11">
      <c r="B21" s="44">
        <v>2004</v>
      </c>
      <c r="C21" s="45">
        <v>7034.9776244488758</v>
      </c>
      <c r="D21" s="45">
        <v>0</v>
      </c>
      <c r="E21" s="46">
        <v>5.4808279870758862E-2</v>
      </c>
      <c r="F21" s="45">
        <v>385.57502252532032</v>
      </c>
      <c r="G21" s="45">
        <v>6694.7421928717367</v>
      </c>
      <c r="H21" s="45">
        <v>0</v>
      </c>
      <c r="I21" s="46">
        <v>5.4333272940597414E-2</v>
      </c>
      <c r="J21" s="45">
        <v>363.74725483223375</v>
      </c>
      <c r="K21" s="45">
        <v>749.32227735755407</v>
      </c>
    </row>
    <row r="22" spans="2:11">
      <c r="B22" s="47">
        <v>2005</v>
      </c>
      <c r="C22" s="48">
        <v>5022.9572134360351</v>
      </c>
      <c r="D22" s="48">
        <v>0</v>
      </c>
      <c r="E22" s="39">
        <v>6.0172033741935881E-2</v>
      </c>
      <c r="F22" s="48">
        <v>302.24155093117332</v>
      </c>
      <c r="G22" s="48">
        <v>8054.3678635915758</v>
      </c>
      <c r="H22" s="48">
        <v>0</v>
      </c>
      <c r="I22" s="39">
        <v>5.6946855742862547E-2</v>
      </c>
      <c r="J22" s="48">
        <v>458.67092482789747</v>
      </c>
      <c r="K22" s="48">
        <v>760.91247575907073</v>
      </c>
    </row>
    <row r="23" spans="2:11">
      <c r="B23" s="44">
        <v>2006</v>
      </c>
      <c r="C23" s="45">
        <v>7332.7586149851186</v>
      </c>
      <c r="D23" s="45">
        <v>0</v>
      </c>
      <c r="E23" s="46">
        <v>8.2420833960956161E-2</v>
      </c>
      <c r="F23" s="45">
        <v>604.37208028145938</v>
      </c>
      <c r="G23" s="45">
        <v>3879.4783546296358</v>
      </c>
      <c r="H23" s="45">
        <v>0</v>
      </c>
      <c r="I23" s="46">
        <v>6.0115058402321536E-2</v>
      </c>
      <c r="J23" s="45">
        <v>233.21506785910282</v>
      </c>
      <c r="K23" s="45">
        <v>837.58714814056225</v>
      </c>
    </row>
    <row r="24" spans="2:11">
      <c r="B24" s="47">
        <v>2007</v>
      </c>
      <c r="C24" s="48">
        <v>9724.2386837537888</v>
      </c>
      <c r="D24" s="48">
        <v>0</v>
      </c>
      <c r="E24" s="39">
        <v>8.9927274848750641E-2</v>
      </c>
      <c r="F24" s="48">
        <v>874.47428480878011</v>
      </c>
      <c r="G24" s="48">
        <v>3205.0493999975683</v>
      </c>
      <c r="H24" s="48">
        <v>0</v>
      </c>
      <c r="I24" s="39">
        <v>6.1935189225169232E-2</v>
      </c>
      <c r="J24" s="48">
        <v>198.5053410648645</v>
      </c>
      <c r="K24" s="48">
        <v>1072.9796258736446</v>
      </c>
    </row>
    <row r="25" spans="2:11">
      <c r="B25" s="44">
        <v>2008</v>
      </c>
      <c r="C25" s="45">
        <v>16592.335065350209</v>
      </c>
      <c r="D25" s="45">
        <v>0</v>
      </c>
      <c r="E25" s="46">
        <v>0.10687691688344077</v>
      </c>
      <c r="F25" s="45">
        <v>1773.3376156816341</v>
      </c>
      <c r="G25" s="45">
        <v>3277.5853638635117</v>
      </c>
      <c r="H25" s="45">
        <v>0</v>
      </c>
      <c r="I25" s="46">
        <v>6.2460049771829597E-2</v>
      </c>
      <c r="J25" s="45">
        <v>204.71814495833516</v>
      </c>
      <c r="K25" s="45">
        <v>1978.0557606399693</v>
      </c>
    </row>
    <row r="26" spans="2:11">
      <c r="B26" s="47">
        <v>2009</v>
      </c>
      <c r="C26" s="48">
        <v>14243.301684571043</v>
      </c>
      <c r="D26" s="48">
        <v>0</v>
      </c>
      <c r="E26" s="39">
        <v>0.1109612221918139</v>
      </c>
      <c r="F26" s="48">
        <v>1580.4541629667247</v>
      </c>
      <c r="G26" s="48">
        <v>0</v>
      </c>
      <c r="H26" s="48">
        <v>958.13822285774484</v>
      </c>
      <c r="I26" s="39">
        <v>5.4244235225990048E-2</v>
      </c>
      <c r="J26" s="48">
        <v>-51.973475139707588</v>
      </c>
      <c r="K26" s="48">
        <v>1528.4806878270172</v>
      </c>
    </row>
    <row r="27" spans="2:11">
      <c r="B27" s="44">
        <v>2010</v>
      </c>
      <c r="C27" s="45">
        <v>25568.917687680256</v>
      </c>
      <c r="D27" s="45">
        <v>0</v>
      </c>
      <c r="E27" s="46">
        <v>0.11554473135225299</v>
      </c>
      <c r="F27" s="45">
        <v>2954.3537251908847</v>
      </c>
      <c r="G27" s="45">
        <v>1768.1823646304497</v>
      </c>
      <c r="H27" s="45">
        <v>0</v>
      </c>
      <c r="I27" s="46">
        <v>5.4336878790378525E-2</v>
      </c>
      <c r="J27" s="45">
        <v>96.077510826209632</v>
      </c>
      <c r="K27" s="45">
        <v>3050.4312360170943</v>
      </c>
    </row>
    <row r="28" spans="2:11">
      <c r="B28" s="47">
        <v>2011</v>
      </c>
      <c r="C28" s="48">
        <v>29733.744511227094</v>
      </c>
      <c r="D28" s="48">
        <v>0</v>
      </c>
      <c r="E28" s="39">
        <v>0.1119364092696969</v>
      </c>
      <c r="F28" s="48">
        <v>3328.2885947293198</v>
      </c>
      <c r="G28" s="48">
        <v>8804.5725248030212</v>
      </c>
      <c r="H28" s="48">
        <v>0</v>
      </c>
      <c r="I28" s="39">
        <v>5.8752924711251944E-2</v>
      </c>
      <c r="J28" s="48">
        <v>517.29438666450937</v>
      </c>
      <c r="K28" s="48">
        <v>3845.582981393829</v>
      </c>
    </row>
    <row r="29" spans="2:11">
      <c r="B29" s="47" t="s">
        <v>43</v>
      </c>
      <c r="C29" s="50">
        <v>197066.72073836572</v>
      </c>
      <c r="D29" s="50">
        <v>0</v>
      </c>
      <c r="E29" s="50"/>
      <c r="F29" s="50">
        <v>19320.188204346283</v>
      </c>
      <c r="G29" s="50">
        <v>66506.817914620216</v>
      </c>
      <c r="H29" s="50">
        <v>1425.9428067203787</v>
      </c>
      <c r="I29" s="50"/>
      <c r="J29" s="50">
        <v>3728.2386739680624</v>
      </c>
      <c r="K29" s="50">
        <v>23048.426878314345</v>
      </c>
    </row>
    <row r="30" spans="2:11">
      <c r="B30" s="47" t="s">
        <v>44</v>
      </c>
      <c r="C30" s="50">
        <v>8957.5782153802593</v>
      </c>
      <c r="D30" s="50">
        <v>0</v>
      </c>
      <c r="E30" s="50"/>
      <c r="F30" s="50">
        <v>878.19037292483108</v>
      </c>
      <c r="G30" s="50">
        <v>3023.0371779372826</v>
      </c>
      <c r="H30" s="50">
        <v>64.815582123653584</v>
      </c>
      <c r="I30" s="50"/>
      <c r="J30" s="50">
        <v>169.46539427127556</v>
      </c>
      <c r="K30" s="50">
        <v>1047.6557671961066</v>
      </c>
    </row>
    <row r="31" spans="2:11">
      <c r="B31" s="51" t="s">
        <v>45</v>
      </c>
    </row>
    <row r="32" spans="2:11">
      <c r="B32" s="51" t="s">
        <v>46</v>
      </c>
    </row>
  </sheetData>
  <mergeCells count="6">
    <mergeCell ref="B3:K3"/>
    <mergeCell ref="B4:K4"/>
    <mergeCell ref="B5:B6"/>
    <mergeCell ref="C5:F5"/>
    <mergeCell ref="G5:J5"/>
    <mergeCell ref="K5:K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Y63"/>
  <sheetViews>
    <sheetView topLeftCell="A28" workbookViewId="0">
      <selection activeCell="Q3" sqref="Q3:R55"/>
    </sheetView>
  </sheetViews>
  <sheetFormatPr defaultRowHeight="15"/>
  <cols>
    <col min="3" max="3" width="11.140625" bestFit="1" customWidth="1"/>
  </cols>
  <sheetData>
    <row r="1" spans="1:77">
      <c r="A1" s="77" t="s">
        <v>54</v>
      </c>
    </row>
    <row r="2" spans="1:77" ht="15.75" thickBot="1">
      <c r="B2" s="52"/>
      <c r="C2" s="53"/>
      <c r="D2" s="53"/>
      <c r="E2" s="53"/>
      <c r="F2" s="53"/>
      <c r="G2" s="54"/>
      <c r="H2" s="55"/>
    </row>
    <row r="3" spans="1:77" ht="60.75" thickBot="1">
      <c r="B3" s="52"/>
      <c r="C3" s="56" t="s">
        <v>0</v>
      </c>
      <c r="D3" s="57" t="s">
        <v>48</v>
      </c>
      <c r="E3" s="57" t="s">
        <v>49</v>
      </c>
      <c r="F3" s="57" t="s">
        <v>50</v>
      </c>
      <c r="G3" s="57" t="s">
        <v>51</v>
      </c>
      <c r="H3" s="58"/>
      <c r="Q3" s="56" t="s">
        <v>393</v>
      </c>
      <c r="R3" s="57" t="s">
        <v>50</v>
      </c>
    </row>
    <row r="4" spans="1:77" ht="15.75" thickBot="1">
      <c r="B4" s="52"/>
      <c r="C4" s="59">
        <v>1960</v>
      </c>
      <c r="D4" s="65">
        <v>0</v>
      </c>
      <c r="E4" s="65">
        <v>0</v>
      </c>
      <c r="F4" s="65">
        <v>1066.5016866055298</v>
      </c>
      <c r="G4" s="65">
        <f>SUM(D4:F4)</f>
        <v>1066.5016866055298</v>
      </c>
      <c r="H4" s="52"/>
      <c r="Q4" s="59">
        <v>1960</v>
      </c>
      <c r="R4" s="65">
        <v>1066.5016866055298</v>
      </c>
    </row>
    <row r="5" spans="1:77" ht="15.75" thickBot="1">
      <c r="B5" s="52"/>
      <c r="C5" s="61">
        <v>1961</v>
      </c>
      <c r="D5" s="144">
        <v>0</v>
      </c>
      <c r="E5" s="144">
        <v>0</v>
      </c>
      <c r="F5" s="144">
        <v>684.10584278853082</v>
      </c>
      <c r="G5" s="144">
        <f t="shared" ref="G5:G55" si="0">SUM(D5:F5)</f>
        <v>684.10584278853082</v>
      </c>
      <c r="H5" s="52"/>
      <c r="Q5" s="61">
        <v>1961</v>
      </c>
      <c r="R5" s="144">
        <v>684.10584278853082</v>
      </c>
      <c r="T5" s="56" t="s">
        <v>392</v>
      </c>
      <c r="U5" s="59">
        <v>1960</v>
      </c>
      <c r="V5" s="61">
        <v>1961</v>
      </c>
      <c r="W5" s="63">
        <v>1962</v>
      </c>
      <c r="X5" s="61">
        <v>1963</v>
      </c>
      <c r="Y5" s="63">
        <v>1964</v>
      </c>
      <c r="Z5" s="61">
        <v>1965</v>
      </c>
      <c r="AA5" s="63">
        <v>1966</v>
      </c>
      <c r="AB5" s="61">
        <v>1967</v>
      </c>
      <c r="AC5" s="63">
        <v>1968</v>
      </c>
      <c r="AD5" s="61">
        <v>1969</v>
      </c>
      <c r="AE5" s="63">
        <v>1970</v>
      </c>
      <c r="AF5" s="61">
        <v>1971</v>
      </c>
      <c r="AG5" s="63">
        <v>1972</v>
      </c>
      <c r="AH5" s="61">
        <v>1973</v>
      </c>
      <c r="AI5" s="63">
        <v>1974</v>
      </c>
      <c r="AJ5" s="61">
        <v>1975</v>
      </c>
      <c r="AK5" s="63">
        <v>1976</v>
      </c>
      <c r="AL5" s="61">
        <v>1977</v>
      </c>
      <c r="AM5" s="63">
        <v>1978</v>
      </c>
      <c r="AN5" s="61">
        <v>1979</v>
      </c>
      <c r="AO5" s="63">
        <v>1980</v>
      </c>
      <c r="AP5" s="61">
        <v>1981</v>
      </c>
      <c r="AQ5" s="63">
        <v>1982</v>
      </c>
      <c r="AR5" s="61">
        <v>1983</v>
      </c>
      <c r="AS5" s="63">
        <v>1984</v>
      </c>
      <c r="AT5" s="61">
        <v>1985</v>
      </c>
      <c r="AU5" s="63">
        <v>1986</v>
      </c>
      <c r="AV5" s="61">
        <v>1987</v>
      </c>
      <c r="AW5" s="63">
        <v>1988</v>
      </c>
      <c r="AX5" s="61">
        <v>1989</v>
      </c>
      <c r="AY5" s="63">
        <v>1990</v>
      </c>
      <c r="AZ5" s="61">
        <v>1991</v>
      </c>
      <c r="BA5" s="66">
        <v>1992</v>
      </c>
      <c r="BB5" s="67">
        <v>1993</v>
      </c>
      <c r="BC5" s="66">
        <v>1994</v>
      </c>
      <c r="BD5" s="67">
        <v>1995</v>
      </c>
      <c r="BE5" s="66">
        <v>1996</v>
      </c>
      <c r="BF5" s="67">
        <v>1997</v>
      </c>
      <c r="BG5" s="66">
        <v>1998</v>
      </c>
      <c r="BH5" s="67">
        <v>1999</v>
      </c>
      <c r="BI5" s="66">
        <v>2000</v>
      </c>
      <c r="BJ5" s="67">
        <v>2001</v>
      </c>
      <c r="BK5" s="66">
        <v>2002</v>
      </c>
      <c r="BL5" s="67">
        <v>2003</v>
      </c>
      <c r="BM5" s="66">
        <v>2004</v>
      </c>
      <c r="BN5" s="67">
        <v>2005</v>
      </c>
      <c r="BO5" s="66">
        <v>2006</v>
      </c>
      <c r="BP5" s="67">
        <v>2007</v>
      </c>
      <c r="BQ5" s="66">
        <v>2008</v>
      </c>
      <c r="BR5" s="67">
        <v>2009</v>
      </c>
      <c r="BS5" s="66">
        <v>2010</v>
      </c>
      <c r="BT5" s="67">
        <v>2011</v>
      </c>
    </row>
    <row r="6" spans="1:77" ht="16.5" customHeight="1" thickBot="1">
      <c r="B6" s="52"/>
      <c r="C6" s="63">
        <v>1962</v>
      </c>
      <c r="D6" s="65">
        <v>122.67509024278267</v>
      </c>
      <c r="E6" s="65">
        <v>0</v>
      </c>
      <c r="F6" s="65">
        <v>534.5092096500756</v>
      </c>
      <c r="G6" s="65">
        <f t="shared" si="0"/>
        <v>657.18429989285823</v>
      </c>
      <c r="H6" s="52"/>
      <c r="Q6" s="63">
        <v>1962</v>
      </c>
      <c r="R6" s="65">
        <v>534.5092096500756</v>
      </c>
      <c r="T6" s="57" t="s">
        <v>50</v>
      </c>
      <c r="U6" s="65">
        <v>1066.5016866055298</v>
      </c>
      <c r="V6" s="144">
        <v>684.10584278853082</v>
      </c>
      <c r="W6" s="65">
        <v>534.5092096500756</v>
      </c>
      <c r="X6" s="144">
        <v>1131.009859104106</v>
      </c>
      <c r="Y6" s="65">
        <v>783.68080748308751</v>
      </c>
      <c r="Z6" s="64">
        <v>906.50525123251441</v>
      </c>
      <c r="AA6" s="65">
        <v>770.09639374184201</v>
      </c>
      <c r="AB6" s="64">
        <v>1033.7650400479224</v>
      </c>
      <c r="AC6" s="65">
        <v>1103.8457320266557</v>
      </c>
      <c r="AD6" s="64">
        <v>1355.1653669907946</v>
      </c>
      <c r="AE6" s="65">
        <v>1256.2082631614223</v>
      </c>
      <c r="AF6" s="64">
        <v>936.9559783793502</v>
      </c>
      <c r="AG6" s="65">
        <v>722.86617483929945</v>
      </c>
      <c r="AH6" s="64">
        <v>1442.6330841325753</v>
      </c>
      <c r="AI6" s="65">
        <v>1183.2502624123786</v>
      </c>
      <c r="AJ6" s="64">
        <v>1219.4605573168249</v>
      </c>
      <c r="AK6" s="65">
        <v>1135.8581395727983</v>
      </c>
      <c r="AL6" s="64">
        <v>1446.1011939539762</v>
      </c>
      <c r="AM6" s="65">
        <v>2345.3702756055086</v>
      </c>
      <c r="AN6" s="64">
        <v>2406.5535141787232</v>
      </c>
      <c r="AO6" s="65">
        <v>2084.2591225082447</v>
      </c>
      <c r="AP6" s="64">
        <v>2221.4778592541816</v>
      </c>
      <c r="AQ6" s="65">
        <v>1494.1983117134137</v>
      </c>
      <c r="AR6" s="64">
        <v>4519.271705803525</v>
      </c>
      <c r="AS6" s="65">
        <v>3682.8373113973303</v>
      </c>
      <c r="AT6" s="64">
        <v>1673.9060971027511</v>
      </c>
      <c r="AU6" s="65">
        <v>1746.9499221933704</v>
      </c>
      <c r="AV6" s="64">
        <v>2575.5281944791845</v>
      </c>
      <c r="AW6" s="65">
        <v>3676.3679670271717</v>
      </c>
      <c r="AX6" s="64">
        <v>4738.5766381010508</v>
      </c>
      <c r="AY6" s="65">
        <v>1882.6580254277517</v>
      </c>
      <c r="AZ6" s="64">
        <v>2041.9248058177864</v>
      </c>
      <c r="BA6" s="65">
        <v>5865.978798918306</v>
      </c>
      <c r="BB6" s="64">
        <v>4202.0489853049676</v>
      </c>
      <c r="BC6" s="65">
        <v>2338.3012406952107</v>
      </c>
      <c r="BD6" s="64">
        <v>8521.038307155015</v>
      </c>
      <c r="BE6" s="65">
        <v>12080.962308609418</v>
      </c>
      <c r="BF6" s="64">
        <v>6636.9173365135093</v>
      </c>
      <c r="BG6" s="65">
        <v>8465.1171613361166</v>
      </c>
      <c r="BH6" s="64">
        <v>13542.614522724567</v>
      </c>
      <c r="BI6" s="65">
        <v>16701.033735782796</v>
      </c>
      <c r="BJ6" s="64">
        <v>12271.362366690986</v>
      </c>
      <c r="BK6" s="65">
        <v>5874.5383160919209</v>
      </c>
      <c r="BL6" s="64">
        <v>8681.6944237299922</v>
      </c>
      <c r="BM6" s="65">
        <v>7273.6566058836761</v>
      </c>
      <c r="BN6" s="64">
        <v>5022.9572134360351</v>
      </c>
      <c r="BO6" s="65">
        <v>7103.6004357891934</v>
      </c>
      <c r="BP6" s="64">
        <v>9159.0655213967621</v>
      </c>
      <c r="BQ6" s="65">
        <v>15050.195742288261</v>
      </c>
      <c r="BR6" s="64">
        <v>12965.586937526052</v>
      </c>
      <c r="BS6" s="65">
        <v>22899.658802872978</v>
      </c>
      <c r="BT6" s="64">
        <v>25814.768534478015</v>
      </c>
    </row>
    <row r="7" spans="1:77" ht="15.75" thickBot="1">
      <c r="B7" s="52"/>
      <c r="C7" s="61">
        <v>1963</v>
      </c>
      <c r="D7" s="144">
        <v>0</v>
      </c>
      <c r="E7" s="144">
        <v>0</v>
      </c>
      <c r="F7" s="144">
        <v>1131.009859104106</v>
      </c>
      <c r="G7" s="144">
        <f t="shared" si="0"/>
        <v>1131.009859104106</v>
      </c>
      <c r="H7" s="52"/>
      <c r="Q7" s="61">
        <v>1963</v>
      </c>
      <c r="R7" s="144">
        <v>1131.009859104106</v>
      </c>
    </row>
    <row r="8" spans="1:77" ht="15.75" thickBot="1">
      <c r="B8" s="52"/>
      <c r="C8" s="63">
        <v>1964</v>
      </c>
      <c r="D8" s="65">
        <v>0</v>
      </c>
      <c r="E8" s="65">
        <v>0</v>
      </c>
      <c r="F8" s="65">
        <v>783.68080748308751</v>
      </c>
      <c r="G8" s="65">
        <f t="shared" si="0"/>
        <v>783.68080748308751</v>
      </c>
      <c r="H8" s="52"/>
      <c r="Q8" s="63">
        <v>1964</v>
      </c>
      <c r="R8" s="65">
        <v>783.68080748308751</v>
      </c>
    </row>
    <row r="9" spans="1:77" ht="15.75" thickBot="1">
      <c r="B9" s="52"/>
      <c r="C9" s="61">
        <v>1965</v>
      </c>
      <c r="D9" s="64">
        <v>0</v>
      </c>
      <c r="E9" s="64">
        <v>0</v>
      </c>
      <c r="F9" s="64">
        <v>906.50525123251441</v>
      </c>
      <c r="G9" s="144">
        <f t="shared" si="0"/>
        <v>906.50525123251441</v>
      </c>
      <c r="H9" s="52"/>
      <c r="Q9" s="61">
        <v>1965</v>
      </c>
      <c r="R9" s="64">
        <v>906.50525123251441</v>
      </c>
      <c r="BX9" t="s">
        <v>393</v>
      </c>
      <c r="BY9" t="s">
        <v>50</v>
      </c>
    </row>
    <row r="10" spans="1:77" ht="15.75" thickBot="1">
      <c r="B10" s="52"/>
      <c r="C10" s="63">
        <v>1966</v>
      </c>
      <c r="D10" s="65">
        <v>0</v>
      </c>
      <c r="E10" s="65">
        <v>0</v>
      </c>
      <c r="F10" s="65">
        <v>770.09639374184201</v>
      </c>
      <c r="G10" s="65">
        <f t="shared" si="0"/>
        <v>770.09639374184201</v>
      </c>
      <c r="H10" s="52"/>
      <c r="Q10" s="63">
        <v>1966</v>
      </c>
      <c r="R10" s="65">
        <v>770.09639374184201</v>
      </c>
      <c r="BX10">
        <v>1960</v>
      </c>
      <c r="BY10">
        <v>1066.5016866055298</v>
      </c>
    </row>
    <row r="11" spans="1:77" ht="15.75" thickBot="1">
      <c r="B11" s="52"/>
      <c r="C11" s="61">
        <v>1967</v>
      </c>
      <c r="D11" s="64">
        <v>0</v>
      </c>
      <c r="E11" s="64">
        <v>0</v>
      </c>
      <c r="F11" s="64">
        <v>1033.7650400479224</v>
      </c>
      <c r="G11" s="144">
        <f t="shared" si="0"/>
        <v>1033.7650400479224</v>
      </c>
      <c r="H11" s="52"/>
      <c r="Q11" s="61">
        <v>1967</v>
      </c>
      <c r="R11" s="64">
        <v>1033.7650400479224</v>
      </c>
      <c r="BX11">
        <v>1961</v>
      </c>
      <c r="BY11">
        <v>684.10584278853082</v>
      </c>
    </row>
    <row r="12" spans="1:77" ht="15.75" thickBot="1">
      <c r="B12" s="52"/>
      <c r="C12" s="63">
        <v>1968</v>
      </c>
      <c r="D12" s="65">
        <v>0</v>
      </c>
      <c r="E12" s="65">
        <v>0</v>
      </c>
      <c r="F12" s="65">
        <v>1103.8457320266557</v>
      </c>
      <c r="G12" s="65">
        <f t="shared" si="0"/>
        <v>1103.8457320266557</v>
      </c>
      <c r="H12" s="52"/>
      <c r="Q12" s="63">
        <v>1968</v>
      </c>
      <c r="R12" s="65">
        <v>1103.8457320266557</v>
      </c>
      <c r="BX12">
        <v>1962</v>
      </c>
      <c r="BY12">
        <v>534.5092096500756</v>
      </c>
    </row>
    <row r="13" spans="1:77" ht="15.75" thickBot="1">
      <c r="B13" s="52"/>
      <c r="C13" s="61">
        <v>1969</v>
      </c>
      <c r="D13" s="64">
        <v>0</v>
      </c>
      <c r="E13" s="64">
        <v>0</v>
      </c>
      <c r="F13" s="64">
        <v>1355.1653669907946</v>
      </c>
      <c r="G13" s="144">
        <f t="shared" si="0"/>
        <v>1355.1653669907946</v>
      </c>
      <c r="H13" s="52"/>
      <c r="Q13" s="61">
        <v>1969</v>
      </c>
      <c r="R13" s="64">
        <v>1355.1653669907946</v>
      </c>
      <c r="BX13">
        <v>1963</v>
      </c>
      <c r="BY13">
        <v>1131.009859104106</v>
      </c>
    </row>
    <row r="14" spans="1:77" ht="15.75" thickBot="1">
      <c r="B14" s="52"/>
      <c r="C14" s="63">
        <v>1970</v>
      </c>
      <c r="D14" s="65">
        <v>0</v>
      </c>
      <c r="E14" s="65">
        <v>0</v>
      </c>
      <c r="F14" s="65">
        <v>1256.2082631614223</v>
      </c>
      <c r="G14" s="65">
        <f t="shared" si="0"/>
        <v>1256.2082631614223</v>
      </c>
      <c r="H14" s="52"/>
      <c r="Q14" s="63">
        <v>1970</v>
      </c>
      <c r="R14" s="65">
        <v>1256.2082631614223</v>
      </c>
      <c r="BX14">
        <v>1964</v>
      </c>
      <c r="BY14">
        <v>783.68080748308751</v>
      </c>
    </row>
    <row r="15" spans="1:77" ht="15.75" thickBot="1">
      <c r="B15" s="52"/>
      <c r="C15" s="61">
        <v>1971</v>
      </c>
      <c r="D15" s="64">
        <v>0</v>
      </c>
      <c r="E15" s="64">
        <v>0</v>
      </c>
      <c r="F15" s="64">
        <v>936.9559783793502</v>
      </c>
      <c r="G15" s="144">
        <f t="shared" si="0"/>
        <v>936.9559783793502</v>
      </c>
      <c r="H15" s="52"/>
      <c r="Q15" s="61">
        <v>1971</v>
      </c>
      <c r="R15" s="64">
        <v>936.9559783793502</v>
      </c>
      <c r="BX15">
        <v>1965</v>
      </c>
      <c r="BY15">
        <v>906.50525123251441</v>
      </c>
    </row>
    <row r="16" spans="1:77" ht="15.75" thickBot="1">
      <c r="B16" s="52"/>
      <c r="C16" s="63">
        <v>1972</v>
      </c>
      <c r="D16" s="65">
        <v>0</v>
      </c>
      <c r="E16" s="65">
        <v>0</v>
      </c>
      <c r="F16" s="65">
        <v>722.86617483929945</v>
      </c>
      <c r="G16" s="65">
        <f t="shared" si="0"/>
        <v>722.86617483929945</v>
      </c>
      <c r="H16" s="52"/>
      <c r="Q16" s="63">
        <v>1972</v>
      </c>
      <c r="R16" s="65">
        <v>722.86617483929945</v>
      </c>
      <c r="BX16">
        <v>1966</v>
      </c>
      <c r="BY16">
        <v>770.09639374184201</v>
      </c>
    </row>
    <row r="17" spans="2:77" ht="15.75" thickBot="1">
      <c r="B17" s="52"/>
      <c r="C17" s="61">
        <v>1973</v>
      </c>
      <c r="D17" s="64">
        <v>0</v>
      </c>
      <c r="E17" s="64">
        <v>10.322513716673541</v>
      </c>
      <c r="F17" s="64">
        <v>1442.6330841325753</v>
      </c>
      <c r="G17" s="144">
        <f t="shared" si="0"/>
        <v>1452.9555978492488</v>
      </c>
      <c r="H17" s="52"/>
      <c r="Q17" s="61">
        <v>1973</v>
      </c>
      <c r="R17" s="64">
        <v>1442.6330841325753</v>
      </c>
      <c r="BX17">
        <v>1967</v>
      </c>
      <c r="BY17">
        <v>1033.7650400479224</v>
      </c>
    </row>
    <row r="18" spans="2:77" ht="15.75" thickBot="1">
      <c r="B18" s="52"/>
      <c r="C18" s="63">
        <v>1974</v>
      </c>
      <c r="D18" s="65">
        <v>0</v>
      </c>
      <c r="E18" s="65">
        <v>92.24295933048208</v>
      </c>
      <c r="F18" s="65">
        <v>1183.2502624123786</v>
      </c>
      <c r="G18" s="65">
        <f t="shared" si="0"/>
        <v>1275.4932217428607</v>
      </c>
      <c r="H18" s="52"/>
      <c r="Q18" s="63">
        <v>1974</v>
      </c>
      <c r="R18" s="65">
        <v>1183.2502624123786</v>
      </c>
      <c r="BX18">
        <v>1968</v>
      </c>
      <c r="BY18">
        <v>1103.8457320266557</v>
      </c>
    </row>
    <row r="19" spans="2:77" ht="15.75" thickBot="1">
      <c r="B19" s="52"/>
      <c r="C19" s="61">
        <v>1975</v>
      </c>
      <c r="D19" s="64">
        <v>0</v>
      </c>
      <c r="E19" s="64">
        <v>0</v>
      </c>
      <c r="F19" s="64">
        <v>1219.4605573168249</v>
      </c>
      <c r="G19" s="144">
        <f t="shared" si="0"/>
        <v>1219.4605573168249</v>
      </c>
      <c r="H19" s="52"/>
      <c r="Q19" s="61">
        <v>1975</v>
      </c>
      <c r="R19" s="64">
        <v>1219.4605573168249</v>
      </c>
      <c r="BX19">
        <v>1969</v>
      </c>
      <c r="BY19">
        <v>1355.1653669907946</v>
      </c>
    </row>
    <row r="20" spans="2:77" ht="15.75" thickBot="1">
      <c r="B20" s="52"/>
      <c r="C20" s="63">
        <v>1976</v>
      </c>
      <c r="D20" s="65">
        <v>0</v>
      </c>
      <c r="E20" s="65">
        <v>0</v>
      </c>
      <c r="F20" s="65">
        <v>1135.8581395727983</v>
      </c>
      <c r="G20" s="65">
        <f t="shared" si="0"/>
        <v>1135.8581395727983</v>
      </c>
      <c r="H20" s="52"/>
      <c r="Q20" s="63">
        <v>1976</v>
      </c>
      <c r="R20" s="65">
        <v>1135.8581395727983</v>
      </c>
      <c r="BX20">
        <v>1970</v>
      </c>
      <c r="BY20">
        <v>1256.2082631614223</v>
      </c>
    </row>
    <row r="21" spans="2:77" ht="15.75" thickBot="1">
      <c r="B21" s="52"/>
      <c r="C21" s="61">
        <v>1977</v>
      </c>
      <c r="D21" s="64">
        <v>676.24266917660464</v>
      </c>
      <c r="E21" s="64">
        <v>0</v>
      </c>
      <c r="F21" s="64">
        <v>1446.1011939539762</v>
      </c>
      <c r="G21" s="144">
        <f t="shared" si="0"/>
        <v>2122.3438631305808</v>
      </c>
      <c r="H21" s="52"/>
      <c r="Q21" s="61">
        <v>1977</v>
      </c>
      <c r="R21" s="64">
        <v>1446.1011939539762</v>
      </c>
      <c r="BX21">
        <v>1971</v>
      </c>
      <c r="BY21">
        <v>936.9559783793502</v>
      </c>
    </row>
    <row r="22" spans="2:77" ht="15.75" thickBot="1">
      <c r="B22" s="52"/>
      <c r="C22" s="63">
        <v>1978</v>
      </c>
      <c r="D22" s="65">
        <v>336.49185262438073</v>
      </c>
      <c r="E22" s="65">
        <v>0</v>
      </c>
      <c r="F22" s="65">
        <v>2345.3702756055086</v>
      </c>
      <c r="G22" s="65">
        <f t="shared" si="0"/>
        <v>2681.8621282298891</v>
      </c>
      <c r="H22" s="52"/>
      <c r="Q22" s="63">
        <v>1978</v>
      </c>
      <c r="R22" s="65">
        <v>2345.3702756055086</v>
      </c>
      <c r="BX22">
        <v>1972</v>
      </c>
      <c r="BY22">
        <v>722.86617483929945</v>
      </c>
    </row>
    <row r="23" spans="2:77" ht="15.75" thickBot="1">
      <c r="B23" s="52"/>
      <c r="C23" s="61">
        <v>1979</v>
      </c>
      <c r="D23" s="64">
        <v>669.72570978912188</v>
      </c>
      <c r="E23" s="64">
        <v>0</v>
      </c>
      <c r="F23" s="64">
        <v>2406.5535141787232</v>
      </c>
      <c r="G23" s="144">
        <f t="shared" si="0"/>
        <v>3076.2792239678452</v>
      </c>
      <c r="H23" s="52"/>
      <c r="Q23" s="61">
        <v>1979</v>
      </c>
      <c r="R23" s="64">
        <v>2406.5535141787232</v>
      </c>
      <c r="BX23">
        <v>1973</v>
      </c>
      <c r="BY23">
        <v>1442.6330841325753</v>
      </c>
    </row>
    <row r="24" spans="2:77" ht="15.75" thickBot="1">
      <c r="B24" s="52"/>
      <c r="C24" s="63">
        <v>1980</v>
      </c>
      <c r="D24" s="65">
        <v>294.21347981834776</v>
      </c>
      <c r="E24" s="65">
        <v>0</v>
      </c>
      <c r="F24" s="65">
        <v>2084.2591225082447</v>
      </c>
      <c r="G24" s="65">
        <f t="shared" si="0"/>
        <v>2378.4726023265926</v>
      </c>
      <c r="H24" s="52"/>
      <c r="Q24" s="63">
        <v>1980</v>
      </c>
      <c r="R24" s="65">
        <v>2084.2591225082447</v>
      </c>
      <c r="BX24">
        <v>1974</v>
      </c>
      <c r="BY24">
        <v>1183.2502624123786</v>
      </c>
    </row>
    <row r="25" spans="2:77" ht="15.75" thickBot="1">
      <c r="B25" s="52"/>
      <c r="C25" s="61">
        <v>1981</v>
      </c>
      <c r="D25" s="64">
        <v>0</v>
      </c>
      <c r="E25" s="64">
        <v>0</v>
      </c>
      <c r="F25" s="64">
        <v>2221.4778592541816</v>
      </c>
      <c r="G25" s="144">
        <f t="shared" si="0"/>
        <v>2221.4778592541816</v>
      </c>
      <c r="H25" s="52"/>
      <c r="Q25" s="61">
        <v>1981</v>
      </c>
      <c r="R25" s="64">
        <v>2221.4778592541816</v>
      </c>
      <c r="BX25">
        <v>1975</v>
      </c>
      <c r="BY25">
        <v>1219.4605573168249</v>
      </c>
    </row>
    <row r="26" spans="2:77" ht="15.75" thickBot="1">
      <c r="B26" s="52"/>
      <c r="C26" s="63">
        <v>1982</v>
      </c>
      <c r="D26" s="65">
        <v>0</v>
      </c>
      <c r="E26" s="65">
        <v>0</v>
      </c>
      <c r="F26" s="65">
        <v>1494.1983117134137</v>
      </c>
      <c r="G26" s="65">
        <f t="shared" si="0"/>
        <v>1494.1983117134137</v>
      </c>
      <c r="H26" s="52"/>
      <c r="Q26" s="63">
        <v>1982</v>
      </c>
      <c r="R26" s="65">
        <v>1494.1983117134137</v>
      </c>
      <c r="BX26">
        <v>1976</v>
      </c>
      <c r="BY26">
        <v>1135.8581395727983</v>
      </c>
    </row>
    <row r="27" spans="2:77" ht="15.75" thickBot="1">
      <c r="B27" s="52"/>
      <c r="C27" s="61">
        <v>1983</v>
      </c>
      <c r="D27" s="64">
        <v>0</v>
      </c>
      <c r="E27" s="64">
        <v>0</v>
      </c>
      <c r="F27" s="64">
        <v>4519.271705803525</v>
      </c>
      <c r="G27" s="144">
        <f t="shared" si="0"/>
        <v>4519.271705803525</v>
      </c>
      <c r="H27" s="52"/>
      <c r="Q27" s="61">
        <v>1983</v>
      </c>
      <c r="R27" s="64">
        <v>4519.271705803525</v>
      </c>
      <c r="BX27">
        <v>1977</v>
      </c>
      <c r="BY27">
        <v>1446.1011939539762</v>
      </c>
    </row>
    <row r="28" spans="2:77" ht="15.75" thickBot="1">
      <c r="B28" s="52"/>
      <c r="C28" s="63">
        <v>1984</v>
      </c>
      <c r="D28" s="65">
        <v>121.9220550628923</v>
      </c>
      <c r="E28" s="65">
        <v>0</v>
      </c>
      <c r="F28" s="65">
        <v>3682.8373113973303</v>
      </c>
      <c r="G28" s="65">
        <f t="shared" si="0"/>
        <v>3804.7593664602227</v>
      </c>
      <c r="H28" s="52"/>
      <c r="Q28" s="63">
        <v>1984</v>
      </c>
      <c r="R28" s="65">
        <v>3682.8373113973303</v>
      </c>
      <c r="BX28">
        <v>1978</v>
      </c>
      <c r="BY28">
        <v>2345.3702756055086</v>
      </c>
    </row>
    <row r="29" spans="2:77" ht="15.75" thickBot="1">
      <c r="B29" s="52"/>
      <c r="C29" s="61">
        <v>1985</v>
      </c>
      <c r="D29" s="64">
        <v>988.40405495928349</v>
      </c>
      <c r="E29" s="64">
        <v>0</v>
      </c>
      <c r="F29" s="64">
        <v>1673.9060971027511</v>
      </c>
      <c r="G29" s="144">
        <f t="shared" si="0"/>
        <v>2662.3101520620348</v>
      </c>
      <c r="H29" s="52"/>
      <c r="Q29" s="61">
        <v>1985</v>
      </c>
      <c r="R29" s="64">
        <v>1673.9060971027511</v>
      </c>
      <c r="BX29">
        <v>1979</v>
      </c>
      <c r="BY29">
        <v>2406.5535141787232</v>
      </c>
    </row>
    <row r="30" spans="2:77" ht="15.75" thickBot="1">
      <c r="B30" s="52"/>
      <c r="C30" s="63">
        <v>1986</v>
      </c>
      <c r="D30" s="65">
        <v>60.022450583833134</v>
      </c>
      <c r="E30" s="65">
        <v>0</v>
      </c>
      <c r="F30" s="65">
        <v>1746.9499221933704</v>
      </c>
      <c r="G30" s="65">
        <f t="shared" si="0"/>
        <v>1806.9723727772036</v>
      </c>
      <c r="H30" s="52"/>
      <c r="Q30" s="63">
        <v>1986</v>
      </c>
      <c r="R30" s="65">
        <v>1746.9499221933704</v>
      </c>
      <c r="BX30">
        <v>1980</v>
      </c>
      <c r="BY30">
        <v>2084.2591225082447</v>
      </c>
    </row>
    <row r="31" spans="2:77" ht="15.75" thickBot="1">
      <c r="B31" s="52"/>
      <c r="C31" s="61">
        <v>1987</v>
      </c>
      <c r="D31" s="64">
        <v>116.63927081589203</v>
      </c>
      <c r="E31" s="64">
        <v>0</v>
      </c>
      <c r="F31" s="64">
        <v>2575.5281944791845</v>
      </c>
      <c r="G31" s="144">
        <f t="shared" si="0"/>
        <v>2692.1674652950765</v>
      </c>
      <c r="H31" s="52"/>
      <c r="Q31" s="61">
        <v>1987</v>
      </c>
      <c r="R31" s="64">
        <v>2575.5281944791845</v>
      </c>
      <c r="BX31">
        <v>1981</v>
      </c>
      <c r="BY31">
        <v>2221.4778592541816</v>
      </c>
    </row>
    <row r="32" spans="2:77" ht="15.75" thickBot="1">
      <c r="B32" s="52"/>
      <c r="C32" s="63">
        <v>1988</v>
      </c>
      <c r="D32" s="65">
        <v>814.83746689687359</v>
      </c>
      <c r="E32" s="65">
        <v>0</v>
      </c>
      <c r="F32" s="65">
        <v>3676.3679670271717</v>
      </c>
      <c r="G32" s="65">
        <f t="shared" si="0"/>
        <v>4491.2054339240458</v>
      </c>
      <c r="H32" s="52"/>
      <c r="Q32" s="63">
        <v>1988</v>
      </c>
      <c r="R32" s="65">
        <v>3676.3679670271717</v>
      </c>
      <c r="BX32">
        <v>1982</v>
      </c>
      <c r="BY32">
        <v>1494.1983117134137</v>
      </c>
    </row>
    <row r="33" spans="2:77" ht="15.75" thickBot="1">
      <c r="B33" s="52"/>
      <c r="C33" s="61">
        <v>1989</v>
      </c>
      <c r="D33" s="64">
        <v>633.31462976851822</v>
      </c>
      <c r="E33" s="64">
        <v>0</v>
      </c>
      <c r="F33" s="64">
        <v>4738.5766381010508</v>
      </c>
      <c r="G33" s="144">
        <f t="shared" si="0"/>
        <v>5371.8912678695688</v>
      </c>
      <c r="H33" s="52"/>
      <c r="Q33" s="61">
        <v>1989</v>
      </c>
      <c r="R33" s="64">
        <v>4738.5766381010508</v>
      </c>
      <c r="BX33">
        <v>1983</v>
      </c>
      <c r="BY33">
        <v>4519.271705803525</v>
      </c>
    </row>
    <row r="34" spans="2:77" ht="15.75" thickBot="1">
      <c r="B34" s="52"/>
      <c r="C34" s="63">
        <v>1990</v>
      </c>
      <c r="D34" s="65">
        <v>886.11547301591543</v>
      </c>
      <c r="E34" s="65">
        <v>0</v>
      </c>
      <c r="F34" s="65">
        <v>1882.6580254277517</v>
      </c>
      <c r="G34" s="65">
        <f t="shared" si="0"/>
        <v>2768.773498443667</v>
      </c>
      <c r="H34" s="52"/>
      <c r="Q34" s="63">
        <v>1990</v>
      </c>
      <c r="R34" s="65">
        <v>1882.6580254277517</v>
      </c>
      <c r="BX34">
        <v>1984</v>
      </c>
      <c r="BY34">
        <v>3682.8373113973303</v>
      </c>
    </row>
    <row r="35" spans="2:77" ht="15.75" thickBot="1">
      <c r="B35" s="52"/>
      <c r="C35" s="61">
        <v>1991</v>
      </c>
      <c r="D35" s="64">
        <v>0</v>
      </c>
      <c r="E35" s="64">
        <v>0</v>
      </c>
      <c r="F35" s="64">
        <v>2041.9248058177864</v>
      </c>
      <c r="G35" s="144">
        <f t="shared" si="0"/>
        <v>2041.9248058177864</v>
      </c>
      <c r="H35" s="52"/>
      <c r="Q35" s="61">
        <v>1991</v>
      </c>
      <c r="R35" s="64">
        <v>2041.9248058177864</v>
      </c>
      <c r="BX35">
        <v>1985</v>
      </c>
      <c r="BY35">
        <v>1673.9060971027511</v>
      </c>
    </row>
    <row r="36" spans="2:77" ht="15.75" thickBot="1">
      <c r="B36" s="52"/>
      <c r="C36" s="66">
        <v>1992</v>
      </c>
      <c r="D36" s="65">
        <v>0</v>
      </c>
      <c r="E36" s="65">
        <v>0</v>
      </c>
      <c r="F36" s="65">
        <v>5865.978798918306</v>
      </c>
      <c r="G36" s="65">
        <f t="shared" si="0"/>
        <v>5865.978798918306</v>
      </c>
      <c r="H36" s="52"/>
      <c r="Q36" s="66">
        <v>1992</v>
      </c>
      <c r="R36" s="65">
        <v>5865.978798918306</v>
      </c>
      <c r="BX36">
        <v>1986</v>
      </c>
      <c r="BY36">
        <v>1746.9499221933704</v>
      </c>
    </row>
    <row r="37" spans="2:77" ht="15.75" thickBot="1">
      <c r="B37" s="52"/>
      <c r="C37" s="67">
        <v>1993</v>
      </c>
      <c r="D37" s="64">
        <v>115.24316002113378</v>
      </c>
      <c r="E37" s="64">
        <v>0</v>
      </c>
      <c r="F37" s="64">
        <v>4202.0489853049676</v>
      </c>
      <c r="G37" s="144">
        <f t="shared" si="0"/>
        <v>4317.2921453261015</v>
      </c>
      <c r="H37" s="52"/>
      <c r="Q37" s="67">
        <v>1993</v>
      </c>
      <c r="R37" s="64">
        <v>4202.0489853049676</v>
      </c>
      <c r="BX37">
        <v>1987</v>
      </c>
      <c r="BY37">
        <v>2575.5281944791845</v>
      </c>
    </row>
    <row r="38" spans="2:77" ht="15.75" thickBot="1">
      <c r="B38" s="52"/>
      <c r="C38" s="66">
        <v>1994</v>
      </c>
      <c r="D38" s="65">
        <v>206.64645133840219</v>
      </c>
      <c r="E38" s="65">
        <v>0</v>
      </c>
      <c r="F38" s="65">
        <v>2338.3012406952107</v>
      </c>
      <c r="G38" s="65">
        <f t="shared" si="0"/>
        <v>2544.9476920336128</v>
      </c>
      <c r="H38" s="52"/>
      <c r="Q38" s="66">
        <v>1994</v>
      </c>
      <c r="R38" s="65">
        <v>2338.3012406952107</v>
      </c>
      <c r="BX38">
        <v>1988</v>
      </c>
      <c r="BY38">
        <v>3676.3679670271717</v>
      </c>
    </row>
    <row r="39" spans="2:77" ht="15.75" thickBot="1">
      <c r="B39" s="52"/>
      <c r="C39" s="67">
        <v>1995</v>
      </c>
      <c r="D39" s="64">
        <v>0</v>
      </c>
      <c r="E39" s="64">
        <v>0</v>
      </c>
      <c r="F39" s="64">
        <v>8521.038307155015</v>
      </c>
      <c r="G39" s="144">
        <f t="shared" si="0"/>
        <v>8521.038307155015</v>
      </c>
      <c r="H39" s="52"/>
      <c r="Q39" s="67">
        <v>1995</v>
      </c>
      <c r="R39" s="64">
        <v>8521.038307155015</v>
      </c>
      <c r="BX39">
        <v>1989</v>
      </c>
      <c r="BY39">
        <v>4738.5766381010508</v>
      </c>
    </row>
    <row r="40" spans="2:77" ht="15.75" thickBot="1">
      <c r="B40" s="52"/>
      <c r="C40" s="66">
        <v>1996</v>
      </c>
      <c r="D40" s="65">
        <v>0</v>
      </c>
      <c r="E40" s="65">
        <v>0</v>
      </c>
      <c r="F40" s="65">
        <v>12080.962308609418</v>
      </c>
      <c r="G40" s="65">
        <f t="shared" si="0"/>
        <v>12080.962308609418</v>
      </c>
      <c r="H40" s="52"/>
      <c r="Q40" s="66">
        <v>1996</v>
      </c>
      <c r="R40" s="65">
        <v>12080.962308609418</v>
      </c>
      <c r="BX40">
        <v>1990</v>
      </c>
      <c r="BY40">
        <v>1882.6580254277517</v>
      </c>
    </row>
    <row r="41" spans="2:77" ht="15.75" thickBot="1">
      <c r="B41" s="52"/>
      <c r="C41" s="67">
        <v>1997</v>
      </c>
      <c r="D41" s="64">
        <v>0</v>
      </c>
      <c r="E41" s="64">
        <v>0</v>
      </c>
      <c r="F41" s="64">
        <v>6636.9173365135093</v>
      </c>
      <c r="G41" s="144">
        <f t="shared" si="0"/>
        <v>6636.9173365135093</v>
      </c>
      <c r="H41" s="52"/>
      <c r="Q41" s="67">
        <v>1997</v>
      </c>
      <c r="R41" s="64">
        <v>6636.9173365135093</v>
      </c>
      <c r="BX41">
        <v>1991</v>
      </c>
      <c r="BY41">
        <v>2041.9248058177864</v>
      </c>
    </row>
    <row r="42" spans="2:77" ht="15.75" thickBot="1">
      <c r="B42" s="52"/>
      <c r="C42" s="66">
        <v>1998</v>
      </c>
      <c r="D42" s="65">
        <v>0</v>
      </c>
      <c r="E42" s="65">
        <v>0</v>
      </c>
      <c r="F42" s="65">
        <v>8465.1171613361166</v>
      </c>
      <c r="G42" s="65">
        <f t="shared" si="0"/>
        <v>8465.1171613361166</v>
      </c>
      <c r="H42" s="52"/>
      <c r="Q42" s="66">
        <v>1998</v>
      </c>
      <c r="R42" s="65">
        <v>8465.1171613361166</v>
      </c>
      <c r="BX42">
        <v>1992</v>
      </c>
      <c r="BY42">
        <v>5865.978798918306</v>
      </c>
    </row>
    <row r="43" spans="2:77" ht="15.75" thickBot="1">
      <c r="B43" s="52"/>
      <c r="C43" s="67">
        <v>1999</v>
      </c>
      <c r="D43" s="64">
        <v>2661.4094556672544</v>
      </c>
      <c r="E43" s="64">
        <v>548.45166955929881</v>
      </c>
      <c r="F43" s="64">
        <v>13542.614522724567</v>
      </c>
      <c r="G43" s="144">
        <f t="shared" si="0"/>
        <v>16752.47564795112</v>
      </c>
      <c r="H43" s="52"/>
      <c r="Q43" s="67">
        <v>1999</v>
      </c>
      <c r="R43" s="64">
        <v>13542.614522724567</v>
      </c>
      <c r="BX43">
        <v>1993</v>
      </c>
      <c r="BY43">
        <v>4202.0489853049676</v>
      </c>
    </row>
    <row r="44" spans="2:77" ht="15.75" thickBot="1">
      <c r="B44" s="52"/>
      <c r="C44" s="66">
        <v>2000</v>
      </c>
      <c r="D44" s="65">
        <v>0</v>
      </c>
      <c r="E44" s="65">
        <v>0</v>
      </c>
      <c r="F44" s="65">
        <v>16701.033735782796</v>
      </c>
      <c r="G44" s="65">
        <f t="shared" si="0"/>
        <v>16701.033735782796</v>
      </c>
      <c r="H44" s="52"/>
      <c r="Q44" s="66">
        <v>2000</v>
      </c>
      <c r="R44" s="65">
        <v>16701.033735782796</v>
      </c>
      <c r="BX44">
        <v>1994</v>
      </c>
      <c r="BY44">
        <v>2338.3012406952107</v>
      </c>
    </row>
    <row r="45" spans="2:77" ht="15.75" thickBot="1">
      <c r="B45" s="52"/>
      <c r="C45" s="67">
        <v>2001</v>
      </c>
      <c r="D45" s="64">
        <v>699.8514059128056</v>
      </c>
      <c r="E45" s="64">
        <v>0</v>
      </c>
      <c r="F45" s="64">
        <v>12271.362366690986</v>
      </c>
      <c r="G45" s="144">
        <f t="shared" si="0"/>
        <v>12971.213772603791</v>
      </c>
      <c r="H45" s="52"/>
      <c r="Q45" s="67">
        <v>2001</v>
      </c>
      <c r="R45" s="64">
        <v>12271.362366690986</v>
      </c>
      <c r="BX45">
        <v>1995</v>
      </c>
      <c r="BY45">
        <v>8521.038307155015</v>
      </c>
    </row>
    <row r="46" spans="2:77" ht="15.75" thickBot="1">
      <c r="B46" s="52"/>
      <c r="C46" s="66">
        <v>2002</v>
      </c>
      <c r="D46" s="65">
        <v>39.431383123879108</v>
      </c>
      <c r="E46" s="65">
        <v>0</v>
      </c>
      <c r="F46" s="65">
        <v>5874.5383160919209</v>
      </c>
      <c r="G46" s="65">
        <f t="shared" si="0"/>
        <v>5913.9696992157997</v>
      </c>
      <c r="H46" s="52"/>
      <c r="Q46" s="66">
        <v>2002</v>
      </c>
      <c r="R46" s="65">
        <v>5874.5383160919209</v>
      </c>
      <c r="BX46">
        <v>1996</v>
      </c>
      <c r="BY46">
        <v>12080.962308609418</v>
      </c>
    </row>
    <row r="47" spans="2:77" ht="15.75" thickBot="1">
      <c r="B47" s="52"/>
      <c r="C47" s="67">
        <v>2003</v>
      </c>
      <c r="D47" s="64">
        <v>0</v>
      </c>
      <c r="E47" s="64">
        <v>0</v>
      </c>
      <c r="F47" s="64">
        <v>8681.6944237299922</v>
      </c>
      <c r="G47" s="144">
        <f t="shared" si="0"/>
        <v>8681.6944237299922</v>
      </c>
      <c r="H47" s="52"/>
      <c r="Q47" s="67">
        <v>2003</v>
      </c>
      <c r="R47" s="64">
        <v>8681.6944237299922</v>
      </c>
      <c r="BX47">
        <v>1997</v>
      </c>
      <c r="BY47">
        <v>6636.9173365135093</v>
      </c>
    </row>
    <row r="48" spans="2:77" ht="15.75" thickBot="1">
      <c r="B48" s="52"/>
      <c r="C48" s="66">
        <v>2004</v>
      </c>
      <c r="D48" s="65">
        <v>0</v>
      </c>
      <c r="E48" s="65">
        <v>0</v>
      </c>
      <c r="F48" s="65">
        <v>7273.6566058836761</v>
      </c>
      <c r="G48" s="65">
        <f t="shared" si="0"/>
        <v>7273.6566058836761</v>
      </c>
      <c r="H48" s="52"/>
      <c r="Q48" s="66">
        <v>2004</v>
      </c>
      <c r="R48" s="65">
        <v>7273.6566058836761</v>
      </c>
      <c r="BX48">
        <v>1998</v>
      </c>
      <c r="BY48">
        <v>8465.1171613361166</v>
      </c>
    </row>
    <row r="49" spans="2:77" ht="15.75" thickBot="1">
      <c r="B49" s="52"/>
      <c r="C49" s="67">
        <v>2005</v>
      </c>
      <c r="D49" s="64">
        <v>0</v>
      </c>
      <c r="E49" s="64">
        <v>0</v>
      </c>
      <c r="F49" s="64">
        <v>5022.9572134360351</v>
      </c>
      <c r="G49" s="144">
        <f t="shared" si="0"/>
        <v>5022.9572134360351</v>
      </c>
      <c r="H49" s="52"/>
      <c r="Q49" s="67">
        <v>2005</v>
      </c>
      <c r="R49" s="64">
        <v>5022.9572134360351</v>
      </c>
      <c r="BX49">
        <v>1999</v>
      </c>
      <c r="BY49">
        <v>13542.614522724567</v>
      </c>
    </row>
    <row r="50" spans="2:77" ht="15.75" thickBot="1">
      <c r="B50" s="52"/>
      <c r="C50" s="66">
        <v>2006</v>
      </c>
      <c r="D50" s="65">
        <v>0</v>
      </c>
      <c r="E50" s="65">
        <v>0</v>
      </c>
      <c r="F50" s="65">
        <v>7103.6004357891934</v>
      </c>
      <c r="G50" s="65">
        <f t="shared" si="0"/>
        <v>7103.6004357891934</v>
      </c>
      <c r="H50" s="52"/>
      <c r="Q50" s="66">
        <v>2006</v>
      </c>
      <c r="R50" s="65">
        <v>7103.6004357891934</v>
      </c>
      <c r="BX50">
        <v>2000</v>
      </c>
      <c r="BY50">
        <v>16701.033735782796</v>
      </c>
    </row>
    <row r="51" spans="2:77" ht="15.75" thickBot="1">
      <c r="B51" s="52"/>
      <c r="C51" s="67">
        <v>2007</v>
      </c>
      <c r="D51" s="64">
        <v>0</v>
      </c>
      <c r="E51" s="64">
        <v>0</v>
      </c>
      <c r="F51" s="64">
        <v>9159.0655213967621</v>
      </c>
      <c r="G51" s="144">
        <f t="shared" si="0"/>
        <v>9159.0655213967621</v>
      </c>
      <c r="H51" s="52"/>
      <c r="Q51" s="67">
        <v>2007</v>
      </c>
      <c r="R51" s="64">
        <v>9159.0655213967621</v>
      </c>
      <c r="BX51">
        <v>2001</v>
      </c>
      <c r="BY51">
        <v>12271.362366690986</v>
      </c>
    </row>
    <row r="52" spans="2:77" ht="15.75" thickBot="1">
      <c r="B52" s="52"/>
      <c r="C52" s="66">
        <v>2008</v>
      </c>
      <c r="D52" s="65">
        <v>0</v>
      </c>
      <c r="E52" s="65">
        <v>0</v>
      </c>
      <c r="F52" s="65">
        <v>15050.195742288261</v>
      </c>
      <c r="G52" s="65">
        <f t="shared" si="0"/>
        <v>15050.195742288261</v>
      </c>
      <c r="H52" s="52"/>
      <c r="Q52" s="66">
        <v>2008</v>
      </c>
      <c r="R52" s="65">
        <v>15050.195742288261</v>
      </c>
      <c r="BX52">
        <v>2002</v>
      </c>
      <c r="BY52">
        <v>5874.5383160919209</v>
      </c>
    </row>
    <row r="53" spans="2:77" ht="15.75" thickBot="1">
      <c r="B53" s="52"/>
      <c r="C53" s="67">
        <v>2009</v>
      </c>
      <c r="D53" s="64">
        <v>361.89314640467882</v>
      </c>
      <c r="E53" s="64">
        <v>872.18713060650396</v>
      </c>
      <c r="F53" s="64">
        <v>12965.586937526052</v>
      </c>
      <c r="G53" s="144">
        <f t="shared" si="0"/>
        <v>14199.667214537234</v>
      </c>
      <c r="H53" s="52"/>
      <c r="Q53" s="67">
        <v>2009</v>
      </c>
      <c r="R53" s="64">
        <v>12965.586937526052</v>
      </c>
      <c r="BX53">
        <v>2003</v>
      </c>
      <c r="BY53">
        <v>8681.6944237299922</v>
      </c>
    </row>
    <row r="54" spans="2:77" ht="15.75" thickBot="1">
      <c r="B54" s="52"/>
      <c r="C54" s="66">
        <v>2010</v>
      </c>
      <c r="D54" s="65">
        <v>0</v>
      </c>
      <c r="E54" s="65">
        <v>0</v>
      </c>
      <c r="F54" s="65">
        <v>22899.658802872978</v>
      </c>
      <c r="G54" s="65">
        <f t="shared" si="0"/>
        <v>22899.658802872978</v>
      </c>
      <c r="H54" s="52"/>
      <c r="Q54" s="66">
        <v>2010</v>
      </c>
      <c r="R54" s="65">
        <v>22899.658802872978</v>
      </c>
      <c r="BX54">
        <v>2004</v>
      </c>
      <c r="BY54">
        <v>7273.6566058836761</v>
      </c>
    </row>
    <row r="55" spans="2:77" ht="15.75" thickBot="1">
      <c r="B55" s="52"/>
      <c r="C55" s="67">
        <v>2011</v>
      </c>
      <c r="D55" s="64">
        <v>0</v>
      </c>
      <c r="E55" s="64">
        <v>0</v>
      </c>
      <c r="F55" s="64">
        <v>25814.768534478015</v>
      </c>
      <c r="G55" s="144">
        <f t="shared" si="0"/>
        <v>25814.768534478015</v>
      </c>
      <c r="H55" s="52"/>
      <c r="Q55" s="67">
        <v>2011</v>
      </c>
      <c r="R55" s="64">
        <v>25814.768534478015</v>
      </c>
      <c r="BX55">
        <v>2005</v>
      </c>
      <c r="BY55">
        <v>5022.9572134360351</v>
      </c>
    </row>
    <row r="56" spans="2:77" ht="15.75" thickBot="1">
      <c r="B56" s="52"/>
      <c r="C56" s="68" t="s">
        <v>43</v>
      </c>
      <c r="D56" s="69">
        <f>SUM(D4:D55)</f>
        <v>9805.0792052226006</v>
      </c>
      <c r="E56" s="69">
        <f t="shared" ref="E56:F56" si="1">SUM(E4:E55)</f>
        <v>1523.2042732129585</v>
      </c>
      <c r="F56" s="69">
        <f t="shared" si="1"/>
        <v>266273.49589127349</v>
      </c>
      <c r="G56" s="69">
        <f>SUM(D56:F56)</f>
        <v>277601.77936970902</v>
      </c>
      <c r="H56" s="52"/>
      <c r="BX56">
        <v>2006</v>
      </c>
      <c r="BY56">
        <v>7103.6004357891934</v>
      </c>
    </row>
    <row r="57" spans="2:77" ht="15.75" thickBot="1">
      <c r="B57" s="52"/>
      <c r="C57" s="68" t="s">
        <v>44</v>
      </c>
      <c r="D57" s="69">
        <f t="shared" ref="D57:F57" si="2">AVERAGE(D4:D55)</f>
        <v>188.55921548505</v>
      </c>
      <c r="E57" s="69">
        <f t="shared" si="2"/>
        <v>29.292389869479969</v>
      </c>
      <c r="F57" s="69">
        <f t="shared" si="2"/>
        <v>5120.6441517552594</v>
      </c>
      <c r="G57" s="69">
        <v>5443</v>
      </c>
      <c r="H57" s="52"/>
      <c r="BX57">
        <v>2007</v>
      </c>
      <c r="BY57">
        <v>9159.0655213967621</v>
      </c>
    </row>
    <row r="58" spans="2:77">
      <c r="B58" s="52"/>
      <c r="C58" s="52"/>
      <c r="D58" s="52"/>
      <c r="E58" s="52"/>
      <c r="F58" s="52"/>
      <c r="G58" s="52"/>
      <c r="H58" s="52"/>
      <c r="BX58">
        <v>2008</v>
      </c>
      <c r="BY58">
        <v>15050.195742288261</v>
      </c>
    </row>
    <row r="59" spans="2:77">
      <c r="BX59">
        <v>2009</v>
      </c>
      <c r="BY59">
        <v>12965.586937526052</v>
      </c>
    </row>
    <row r="60" spans="2:77">
      <c r="BX60">
        <v>2010</v>
      </c>
      <c r="BY60">
        <v>22899.658802872978</v>
      </c>
    </row>
    <row r="61" spans="2:77">
      <c r="BX61">
        <v>2011</v>
      </c>
      <c r="BY61">
        <v>25814.768534478015</v>
      </c>
    </row>
    <row r="62" spans="2:77">
      <c r="BX62">
        <v>2012</v>
      </c>
    </row>
    <row r="63" spans="2:77">
      <c r="BX63">
        <v>2013</v>
      </c>
    </row>
  </sheetData>
  <pageMargins left="0.7" right="0.7" top="0.75" bottom="0.75" header="0.3" footer="0.3"/>
  <pageSetup orientation="portrait" r:id="rId1"/>
  <ignoredErrors>
    <ignoredError sqref="G4:G5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57"/>
  <sheetViews>
    <sheetView topLeftCell="A37" workbookViewId="0">
      <selection activeCell="I23" sqref="I23"/>
    </sheetView>
  </sheetViews>
  <sheetFormatPr defaultRowHeight="15"/>
  <sheetData>
    <row r="1" spans="1:8">
      <c r="A1" s="51" t="s">
        <v>55</v>
      </c>
    </row>
    <row r="2" spans="1:8" ht="15.75" thickBot="1">
      <c r="B2" s="71"/>
      <c r="C2" s="54"/>
      <c r="D2" s="53"/>
      <c r="E2" s="53"/>
      <c r="F2" s="53"/>
      <c r="G2" s="52"/>
      <c r="H2" s="52"/>
    </row>
    <row r="3" spans="1:8" ht="60.75" thickBot="1">
      <c r="B3" s="72"/>
      <c r="C3" s="73" t="s">
        <v>0</v>
      </c>
      <c r="D3" s="57" t="s">
        <v>48</v>
      </c>
      <c r="E3" s="57" t="s">
        <v>52</v>
      </c>
      <c r="F3" s="57" t="s">
        <v>53</v>
      </c>
      <c r="G3" s="74" t="s">
        <v>51</v>
      </c>
      <c r="H3" s="52"/>
    </row>
    <row r="4" spans="1:8" ht="15.75" thickBot="1">
      <c r="B4" s="52"/>
      <c r="C4" s="59">
        <v>1960</v>
      </c>
      <c r="D4" s="60">
        <v>211</v>
      </c>
      <c r="E4" s="60">
        <v>550</v>
      </c>
      <c r="F4" s="60">
        <v>0</v>
      </c>
      <c r="G4" s="60">
        <v>761</v>
      </c>
      <c r="H4" s="52"/>
    </row>
    <row r="5" spans="1:8" ht="15.75" thickBot="1">
      <c r="B5" s="52"/>
      <c r="C5" s="61">
        <v>1961</v>
      </c>
      <c r="D5" s="62">
        <v>248</v>
      </c>
      <c r="E5" s="62">
        <v>708</v>
      </c>
      <c r="F5" s="62">
        <v>0</v>
      </c>
      <c r="G5" s="62">
        <v>956</v>
      </c>
      <c r="H5" s="52"/>
    </row>
    <row r="6" spans="1:8" ht="15.75" thickBot="1">
      <c r="B6" s="52"/>
      <c r="C6" s="63">
        <v>1962</v>
      </c>
      <c r="D6" s="60">
        <v>0</v>
      </c>
      <c r="E6" s="60">
        <v>478</v>
      </c>
      <c r="F6" s="60">
        <v>0</v>
      </c>
      <c r="G6" s="60">
        <v>478</v>
      </c>
      <c r="H6" s="52"/>
    </row>
    <row r="7" spans="1:8" ht="15.75" thickBot="1">
      <c r="B7" s="52"/>
      <c r="C7" s="61">
        <v>1963</v>
      </c>
      <c r="D7" s="62">
        <v>944</v>
      </c>
      <c r="E7" s="62">
        <v>36</v>
      </c>
      <c r="F7" s="62">
        <v>0</v>
      </c>
      <c r="G7" s="62">
        <v>980</v>
      </c>
      <c r="H7" s="52"/>
    </row>
    <row r="8" spans="1:8" ht="15.75" thickBot="1">
      <c r="B8" s="52"/>
      <c r="C8" s="63">
        <v>1964</v>
      </c>
      <c r="D8" s="60">
        <v>321</v>
      </c>
      <c r="E8" s="60">
        <v>254</v>
      </c>
      <c r="F8" s="60">
        <v>0</v>
      </c>
      <c r="G8" s="60">
        <v>575</v>
      </c>
      <c r="H8" s="52"/>
    </row>
    <row r="9" spans="1:8" ht="15.75" thickBot="1">
      <c r="B9" s="52"/>
      <c r="C9" s="61">
        <v>1965</v>
      </c>
      <c r="D9" s="62">
        <v>452</v>
      </c>
      <c r="E9" s="62">
        <v>146</v>
      </c>
      <c r="F9" s="62">
        <v>0</v>
      </c>
      <c r="G9" s="62">
        <v>599</v>
      </c>
      <c r="H9" s="52"/>
    </row>
    <row r="10" spans="1:8" ht="15.75" thickBot="1">
      <c r="B10" s="52"/>
      <c r="C10" s="63">
        <v>1966</v>
      </c>
      <c r="D10" s="60">
        <v>487</v>
      </c>
      <c r="E10" s="60">
        <v>447</v>
      </c>
      <c r="F10" s="60">
        <v>0</v>
      </c>
      <c r="G10" s="60">
        <v>934</v>
      </c>
      <c r="H10" s="52"/>
    </row>
    <row r="11" spans="1:8" ht="15.75" thickBot="1">
      <c r="B11" s="52"/>
      <c r="C11" s="61">
        <v>1967</v>
      </c>
      <c r="D11" s="62">
        <v>421</v>
      </c>
      <c r="E11" s="62">
        <v>666</v>
      </c>
      <c r="F11" s="62">
        <v>0</v>
      </c>
      <c r="G11" s="64">
        <v>1087</v>
      </c>
      <c r="H11" s="52"/>
    </row>
    <row r="12" spans="1:8" ht="15.75" thickBot="1">
      <c r="B12" s="52"/>
      <c r="C12" s="63">
        <v>1968</v>
      </c>
      <c r="D12" s="65">
        <v>1157</v>
      </c>
      <c r="E12" s="60">
        <v>883</v>
      </c>
      <c r="F12" s="60">
        <v>0</v>
      </c>
      <c r="G12" s="65">
        <v>2039</v>
      </c>
      <c r="H12" s="52"/>
    </row>
    <row r="13" spans="1:8" ht="15.75" thickBot="1">
      <c r="B13" s="52"/>
      <c r="C13" s="61">
        <v>1969</v>
      </c>
      <c r="D13" s="62">
        <v>676</v>
      </c>
      <c r="E13" s="64">
        <v>1476</v>
      </c>
      <c r="F13" s="62">
        <v>0</v>
      </c>
      <c r="G13" s="64">
        <v>2153</v>
      </c>
      <c r="H13" s="52"/>
    </row>
    <row r="14" spans="1:8" ht="15.75" thickBot="1">
      <c r="B14" s="52"/>
      <c r="C14" s="63">
        <v>1970</v>
      </c>
      <c r="D14" s="60">
        <v>744</v>
      </c>
      <c r="E14" s="60">
        <v>630</v>
      </c>
      <c r="F14" s="60">
        <v>0</v>
      </c>
      <c r="G14" s="65">
        <v>1375</v>
      </c>
      <c r="H14" s="52"/>
    </row>
    <row r="15" spans="1:8" ht="15.75" thickBot="1">
      <c r="B15" s="52"/>
      <c r="C15" s="61">
        <v>1971</v>
      </c>
      <c r="D15" s="62">
        <v>685</v>
      </c>
      <c r="E15" s="62">
        <v>639</v>
      </c>
      <c r="F15" s="62">
        <v>0</v>
      </c>
      <c r="G15" s="64">
        <v>1324</v>
      </c>
      <c r="H15" s="52"/>
    </row>
    <row r="16" spans="1:8" ht="15.75" thickBot="1">
      <c r="B16" s="52"/>
      <c r="C16" s="63">
        <v>1972</v>
      </c>
      <c r="D16" s="60">
        <v>495</v>
      </c>
      <c r="E16" s="60">
        <v>732</v>
      </c>
      <c r="F16" s="60">
        <v>0</v>
      </c>
      <c r="G16" s="65">
        <v>1227</v>
      </c>
      <c r="H16" s="52"/>
    </row>
    <row r="17" spans="2:8" ht="15.75" thickBot="1">
      <c r="B17" s="52"/>
      <c r="C17" s="61">
        <v>1973</v>
      </c>
      <c r="D17" s="62">
        <v>84</v>
      </c>
      <c r="E17" s="62">
        <v>0</v>
      </c>
      <c r="F17" s="62">
        <v>0</v>
      </c>
      <c r="G17" s="62">
        <v>84</v>
      </c>
      <c r="H17" s="52"/>
    </row>
    <row r="18" spans="2:8" ht="15.75" thickBot="1">
      <c r="B18" s="52"/>
      <c r="C18" s="63">
        <v>1974</v>
      </c>
      <c r="D18" s="60">
        <v>269</v>
      </c>
      <c r="E18" s="60">
        <v>0</v>
      </c>
      <c r="F18" s="60">
        <v>0</v>
      </c>
      <c r="G18" s="60">
        <v>269</v>
      </c>
      <c r="H18" s="52"/>
    </row>
    <row r="19" spans="2:8" ht="15.75" thickBot="1">
      <c r="B19" s="52"/>
      <c r="C19" s="61">
        <v>1975</v>
      </c>
      <c r="D19" s="62">
        <v>660</v>
      </c>
      <c r="E19" s="64">
        <v>1301</v>
      </c>
      <c r="F19" s="62">
        <v>0</v>
      </c>
      <c r="G19" s="64">
        <v>1961</v>
      </c>
      <c r="H19" s="52"/>
    </row>
    <row r="20" spans="2:8" ht="15.75" thickBot="1">
      <c r="B20" s="52"/>
      <c r="C20" s="63">
        <v>1976</v>
      </c>
      <c r="D20" s="60">
        <v>491</v>
      </c>
      <c r="E20" s="60">
        <v>258</v>
      </c>
      <c r="F20" s="60">
        <v>0</v>
      </c>
      <c r="G20" s="60">
        <v>749</v>
      </c>
      <c r="H20" s="52"/>
    </row>
    <row r="21" spans="2:8" ht="15.75" thickBot="1">
      <c r="B21" s="52"/>
      <c r="C21" s="61">
        <v>1977</v>
      </c>
      <c r="D21" s="62">
        <v>0</v>
      </c>
      <c r="E21" s="62">
        <v>547</v>
      </c>
      <c r="F21" s="62">
        <v>0</v>
      </c>
      <c r="G21" s="62">
        <v>547</v>
      </c>
      <c r="H21" s="52"/>
    </row>
    <row r="22" spans="2:8" ht="15.75" thickBot="1">
      <c r="B22" s="52"/>
      <c r="C22" s="63">
        <v>1978</v>
      </c>
      <c r="D22" s="60">
        <v>0</v>
      </c>
      <c r="E22" s="60">
        <v>812</v>
      </c>
      <c r="F22" s="60">
        <v>0</v>
      </c>
      <c r="G22" s="60">
        <v>812</v>
      </c>
      <c r="H22" s="52"/>
    </row>
    <row r="23" spans="2:8" ht="15.75" thickBot="1">
      <c r="B23" s="52"/>
      <c r="C23" s="61">
        <v>1979</v>
      </c>
      <c r="D23" s="62">
        <v>0</v>
      </c>
      <c r="E23" s="64">
        <v>1012</v>
      </c>
      <c r="F23" s="62">
        <v>0</v>
      </c>
      <c r="G23" s="64">
        <v>1012</v>
      </c>
      <c r="H23" s="52"/>
    </row>
    <row r="24" spans="2:8" ht="15.75" thickBot="1">
      <c r="B24" s="52"/>
      <c r="C24" s="63">
        <v>1980</v>
      </c>
      <c r="D24" s="60">
        <v>0</v>
      </c>
      <c r="E24" s="65">
        <v>1426</v>
      </c>
      <c r="F24" s="60">
        <v>0</v>
      </c>
      <c r="G24" s="65">
        <v>1426</v>
      </c>
      <c r="H24" s="52"/>
    </row>
    <row r="25" spans="2:8" ht="15.75" thickBot="1">
      <c r="B25" s="52"/>
      <c r="C25" s="61">
        <v>1981</v>
      </c>
      <c r="D25" s="64">
        <v>1045</v>
      </c>
      <c r="E25" s="64">
        <v>1383</v>
      </c>
      <c r="F25" s="62">
        <v>0</v>
      </c>
      <c r="G25" s="64">
        <v>2429</v>
      </c>
      <c r="H25" s="52"/>
    </row>
    <row r="26" spans="2:8" ht="15.75" thickBot="1">
      <c r="B26" s="52"/>
      <c r="C26" s="63">
        <v>1982</v>
      </c>
      <c r="D26" s="60">
        <v>736</v>
      </c>
      <c r="E26" s="65">
        <v>1533</v>
      </c>
      <c r="F26" s="60">
        <v>0</v>
      </c>
      <c r="G26" s="65">
        <v>2270</v>
      </c>
      <c r="H26" s="52"/>
    </row>
    <row r="27" spans="2:8" ht="15.75" thickBot="1">
      <c r="B27" s="52"/>
      <c r="C27" s="61">
        <v>1983</v>
      </c>
      <c r="D27" s="62">
        <v>659</v>
      </c>
      <c r="E27" s="64">
        <v>1035</v>
      </c>
      <c r="F27" s="62">
        <v>0</v>
      </c>
      <c r="G27" s="64">
        <v>1694</v>
      </c>
      <c r="H27" s="52"/>
    </row>
    <row r="28" spans="2:8" ht="15.75" thickBot="1">
      <c r="B28" s="52"/>
      <c r="C28" s="63">
        <v>1984</v>
      </c>
      <c r="D28" s="60">
        <v>0</v>
      </c>
      <c r="E28" s="65">
        <v>1562</v>
      </c>
      <c r="F28" s="60">
        <v>0</v>
      </c>
      <c r="G28" s="65">
        <v>1562</v>
      </c>
      <c r="H28" s="52"/>
    </row>
    <row r="29" spans="2:8" ht="15.75" thickBot="1">
      <c r="B29" s="52"/>
      <c r="C29" s="61">
        <v>1985</v>
      </c>
      <c r="D29" s="62">
        <v>0</v>
      </c>
      <c r="E29" s="64">
        <v>2005</v>
      </c>
      <c r="F29" s="62">
        <v>0</v>
      </c>
      <c r="G29" s="64">
        <v>2005</v>
      </c>
      <c r="H29" s="52"/>
    </row>
    <row r="30" spans="2:8" ht="15.75" thickBot="1">
      <c r="B30" s="52"/>
      <c r="C30" s="63">
        <v>1986</v>
      </c>
      <c r="D30" s="60">
        <v>0</v>
      </c>
      <c r="E30" s="65">
        <v>1458</v>
      </c>
      <c r="F30" s="60">
        <v>0</v>
      </c>
      <c r="G30" s="65">
        <v>1458</v>
      </c>
      <c r="H30" s="52"/>
    </row>
    <row r="31" spans="2:8" ht="15.75" thickBot="1">
      <c r="B31" s="52"/>
      <c r="C31" s="61">
        <v>1987</v>
      </c>
      <c r="D31" s="62">
        <v>0</v>
      </c>
      <c r="E31" s="64">
        <v>1170</v>
      </c>
      <c r="F31" s="62">
        <v>0</v>
      </c>
      <c r="G31" s="64">
        <v>1170</v>
      </c>
      <c r="H31" s="52"/>
    </row>
    <row r="32" spans="2:8" ht="15.75" thickBot="1">
      <c r="B32" s="52"/>
      <c r="C32" s="63">
        <v>1988</v>
      </c>
      <c r="D32" s="60">
        <v>0</v>
      </c>
      <c r="E32" s="65">
        <v>1314</v>
      </c>
      <c r="F32" s="60">
        <v>0</v>
      </c>
      <c r="G32" s="65">
        <v>1314</v>
      </c>
      <c r="H32" s="52"/>
    </row>
    <row r="33" spans="2:8" ht="15.75" thickBot="1">
      <c r="B33" s="52"/>
      <c r="C33" s="61">
        <v>1989</v>
      </c>
      <c r="D33" s="62">
        <v>0</v>
      </c>
      <c r="E33" s="62">
        <v>880</v>
      </c>
      <c r="F33" s="62">
        <v>0</v>
      </c>
      <c r="G33" s="62">
        <v>880</v>
      </c>
      <c r="H33" s="52"/>
    </row>
    <row r="34" spans="2:8" ht="15.75" thickBot="1">
      <c r="B34" s="52"/>
      <c r="C34" s="63">
        <v>1990</v>
      </c>
      <c r="D34" s="60">
        <v>0</v>
      </c>
      <c r="E34" s="65">
        <v>1088</v>
      </c>
      <c r="F34" s="60">
        <v>0</v>
      </c>
      <c r="G34" s="65">
        <v>1088</v>
      </c>
      <c r="H34" s="52"/>
    </row>
    <row r="35" spans="2:8" ht="15.75" thickBot="1">
      <c r="B35" s="52"/>
      <c r="C35" s="61">
        <v>1991</v>
      </c>
      <c r="D35" s="62">
        <v>198</v>
      </c>
      <c r="E35" s="64">
        <v>1215</v>
      </c>
      <c r="F35" s="62">
        <v>0</v>
      </c>
      <c r="G35" s="64">
        <v>1413</v>
      </c>
      <c r="H35" s="52"/>
    </row>
    <row r="36" spans="2:8" ht="15.75" thickBot="1">
      <c r="B36" s="52"/>
      <c r="C36" s="66">
        <v>1992</v>
      </c>
      <c r="D36" s="60">
        <v>724</v>
      </c>
      <c r="E36" s="65">
        <v>1235</v>
      </c>
      <c r="F36" s="60">
        <v>0</v>
      </c>
      <c r="G36" s="65">
        <v>1960</v>
      </c>
      <c r="H36" s="52"/>
    </row>
    <row r="37" spans="2:8" ht="15.75" thickBot="1">
      <c r="B37" s="52"/>
      <c r="C37" s="67">
        <v>1993</v>
      </c>
      <c r="D37" s="62">
        <v>0</v>
      </c>
      <c r="E37" s="64">
        <v>1387</v>
      </c>
      <c r="F37" s="62">
        <v>0</v>
      </c>
      <c r="G37" s="64">
        <v>1387</v>
      </c>
      <c r="H37" s="52"/>
    </row>
    <row r="38" spans="2:8" ht="15.75" thickBot="1">
      <c r="B38" s="52"/>
      <c r="C38" s="66">
        <v>1994</v>
      </c>
      <c r="D38" s="60">
        <v>0</v>
      </c>
      <c r="E38" s="65">
        <v>1098</v>
      </c>
      <c r="F38" s="60">
        <v>0</v>
      </c>
      <c r="G38" s="65">
        <v>1098</v>
      </c>
      <c r="H38" s="52"/>
    </row>
    <row r="39" spans="2:8" ht="15.75" thickBot="1">
      <c r="B39" s="52"/>
      <c r="C39" s="67">
        <v>1995</v>
      </c>
      <c r="D39" s="64">
        <v>2683</v>
      </c>
      <c r="E39" s="64">
        <v>1273</v>
      </c>
      <c r="F39" s="62">
        <v>0</v>
      </c>
      <c r="G39" s="64">
        <v>3956</v>
      </c>
      <c r="H39" s="52"/>
    </row>
    <row r="40" spans="2:8" ht="15.75" thickBot="1">
      <c r="B40" s="52"/>
      <c r="C40" s="66">
        <v>1996</v>
      </c>
      <c r="D40" s="65">
        <v>3718</v>
      </c>
      <c r="E40" s="65">
        <v>3577</v>
      </c>
      <c r="F40" s="60">
        <v>0</v>
      </c>
      <c r="G40" s="65">
        <v>7295</v>
      </c>
      <c r="H40" s="52"/>
    </row>
    <row r="41" spans="2:8" ht="15.75" thickBot="1">
      <c r="B41" s="52"/>
      <c r="C41" s="67">
        <v>1997</v>
      </c>
      <c r="D41" s="64">
        <v>6377</v>
      </c>
      <c r="E41" s="64">
        <v>2106</v>
      </c>
      <c r="F41" s="62">
        <v>0</v>
      </c>
      <c r="G41" s="64">
        <v>8483</v>
      </c>
      <c r="H41" s="52"/>
    </row>
    <row r="42" spans="2:8" ht="15.75" thickBot="1">
      <c r="B42" s="52"/>
      <c r="C42" s="66">
        <v>1998</v>
      </c>
      <c r="D42" s="60">
        <v>898</v>
      </c>
      <c r="E42" s="60">
        <v>523</v>
      </c>
      <c r="F42" s="60">
        <v>0</v>
      </c>
      <c r="G42" s="65">
        <v>1422</v>
      </c>
      <c r="H42" s="52"/>
    </row>
    <row r="43" spans="2:8" ht="15.75" thickBot="1">
      <c r="B43" s="52"/>
      <c r="C43" s="67">
        <v>1999</v>
      </c>
      <c r="D43" s="62">
        <v>0</v>
      </c>
      <c r="E43" s="62">
        <v>0</v>
      </c>
      <c r="F43" s="62">
        <v>0</v>
      </c>
      <c r="G43" s="62">
        <v>0</v>
      </c>
      <c r="H43" s="52"/>
    </row>
    <row r="44" spans="2:8" ht="15.75" thickBot="1">
      <c r="B44" s="52"/>
      <c r="C44" s="66">
        <v>2000</v>
      </c>
      <c r="D44" s="65">
        <v>1839</v>
      </c>
      <c r="E44" s="65">
        <v>5199</v>
      </c>
      <c r="F44" s="60">
        <v>0</v>
      </c>
      <c r="G44" s="65">
        <v>7038</v>
      </c>
      <c r="H44" s="52"/>
    </row>
    <row r="45" spans="2:8" ht="15.75" thickBot="1">
      <c r="B45" s="52"/>
      <c r="C45" s="67">
        <v>2001</v>
      </c>
      <c r="D45" s="62">
        <v>0</v>
      </c>
      <c r="E45" s="64">
        <v>5668</v>
      </c>
      <c r="F45" s="62">
        <v>0</v>
      </c>
      <c r="G45" s="64">
        <v>5668</v>
      </c>
      <c r="H45" s="52"/>
    </row>
    <row r="46" spans="2:8" ht="15.75" thickBot="1">
      <c r="B46" s="71"/>
      <c r="C46" s="66">
        <v>2002</v>
      </c>
      <c r="D46" s="60">
        <v>0</v>
      </c>
      <c r="E46" s="65">
        <v>4589</v>
      </c>
      <c r="F46" s="60">
        <v>0</v>
      </c>
      <c r="G46" s="65">
        <v>4589</v>
      </c>
      <c r="H46" s="52"/>
    </row>
    <row r="47" spans="2:8" ht="15.75" thickBot="1">
      <c r="B47" s="71"/>
      <c r="C47" s="67">
        <v>2003</v>
      </c>
      <c r="D47" s="62">
        <v>953</v>
      </c>
      <c r="E47" s="64">
        <v>6917</v>
      </c>
      <c r="F47" s="62">
        <v>0</v>
      </c>
      <c r="G47" s="64">
        <v>7870</v>
      </c>
      <c r="H47" s="52"/>
    </row>
    <row r="48" spans="2:8" ht="15.75" thickBot="1">
      <c r="B48" s="52"/>
      <c r="C48" s="66">
        <v>2004</v>
      </c>
      <c r="D48" s="60">
        <v>283</v>
      </c>
      <c r="E48" s="65">
        <v>6922</v>
      </c>
      <c r="F48" s="60">
        <v>0</v>
      </c>
      <c r="G48" s="65">
        <v>7205</v>
      </c>
      <c r="H48" s="52"/>
    </row>
    <row r="49" spans="2:8" ht="15.75" thickBot="1">
      <c r="B49" s="52"/>
      <c r="C49" s="67">
        <v>2005</v>
      </c>
      <c r="D49" s="64">
        <v>1798</v>
      </c>
      <c r="E49" s="64">
        <v>8054</v>
      </c>
      <c r="F49" s="62">
        <v>0</v>
      </c>
      <c r="G49" s="64">
        <v>9853</v>
      </c>
      <c r="H49" s="52"/>
    </row>
    <row r="50" spans="2:8" ht="15.75" thickBot="1">
      <c r="B50" s="52"/>
      <c r="C50" s="66">
        <v>2006</v>
      </c>
      <c r="D50" s="65">
        <v>1539</v>
      </c>
      <c r="E50" s="65">
        <v>3758</v>
      </c>
      <c r="F50" s="60">
        <v>0</v>
      </c>
      <c r="G50" s="65">
        <v>5297</v>
      </c>
      <c r="H50" s="52"/>
    </row>
    <row r="51" spans="2:8" ht="15.75" thickBot="1">
      <c r="B51" s="52"/>
      <c r="C51" s="67">
        <v>2007</v>
      </c>
      <c r="D51" s="64">
        <v>1961</v>
      </c>
      <c r="E51" s="64">
        <v>3019</v>
      </c>
      <c r="F51" s="62">
        <v>0</v>
      </c>
      <c r="G51" s="64">
        <v>4979</v>
      </c>
      <c r="H51" s="52"/>
    </row>
    <row r="52" spans="2:8" ht="15.75" thickBot="1">
      <c r="B52" s="52"/>
      <c r="C52" s="66">
        <v>2008</v>
      </c>
      <c r="D52" s="65">
        <v>1015</v>
      </c>
      <c r="E52" s="65">
        <v>2973</v>
      </c>
      <c r="F52" s="60">
        <v>0</v>
      </c>
      <c r="G52" s="65">
        <v>3988</v>
      </c>
      <c r="H52" s="52"/>
    </row>
    <row r="53" spans="2:8" ht="15.75" thickBot="1">
      <c r="B53" s="52"/>
      <c r="C53" s="67">
        <v>2009</v>
      </c>
      <c r="D53" s="62">
        <v>0</v>
      </c>
      <c r="E53" s="62">
        <v>0</v>
      </c>
      <c r="F53" s="62">
        <v>0</v>
      </c>
      <c r="G53" s="62">
        <v>0</v>
      </c>
      <c r="H53" s="52"/>
    </row>
    <row r="54" spans="2:8" ht="15.75" thickBot="1">
      <c r="B54" s="52"/>
      <c r="C54" s="66">
        <v>2010</v>
      </c>
      <c r="D54" s="65">
        <v>1780</v>
      </c>
      <c r="E54" s="65">
        <v>1584</v>
      </c>
      <c r="F54" s="60">
        <v>0</v>
      </c>
      <c r="G54" s="65">
        <v>3364</v>
      </c>
      <c r="H54" s="52"/>
    </row>
    <row r="55" spans="2:8" ht="15.75" thickBot="1">
      <c r="B55" s="52"/>
      <c r="C55" s="67">
        <v>2011</v>
      </c>
      <c r="D55" s="64">
        <v>1135</v>
      </c>
      <c r="E55" s="64">
        <v>7644</v>
      </c>
      <c r="F55" s="62">
        <v>0</v>
      </c>
      <c r="G55" s="64">
        <v>8780</v>
      </c>
      <c r="H55" s="52"/>
    </row>
    <row r="56" spans="2:8" ht="15.75" thickBot="1">
      <c r="B56" s="75"/>
      <c r="C56" s="76" t="s">
        <v>43</v>
      </c>
      <c r="D56" s="69">
        <v>37688</v>
      </c>
      <c r="E56" s="69">
        <v>95175</v>
      </c>
      <c r="F56" s="70">
        <v>0</v>
      </c>
      <c r="G56" s="69">
        <v>132863</v>
      </c>
      <c r="H56" s="52"/>
    </row>
    <row r="57" spans="2:8" ht="15.75" thickBot="1">
      <c r="B57" s="75"/>
      <c r="C57" s="76" t="s">
        <v>44</v>
      </c>
      <c r="D57" s="70">
        <v>725</v>
      </c>
      <c r="E57" s="69">
        <v>1830</v>
      </c>
      <c r="F57" s="70">
        <v>0</v>
      </c>
      <c r="G57" s="69">
        <v>2555</v>
      </c>
      <c r="H57" s="5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5"/>
  <sheetViews>
    <sheetView workbookViewId="0">
      <selection activeCell="K24" sqref="K24"/>
    </sheetView>
  </sheetViews>
  <sheetFormatPr defaultRowHeight="15"/>
  <cols>
    <col min="2" max="2" width="13.7109375" customWidth="1"/>
    <col min="3" max="3" width="18.85546875" customWidth="1"/>
  </cols>
  <sheetData>
    <row r="1" spans="1:9">
      <c r="A1" s="77" t="s">
        <v>296</v>
      </c>
    </row>
    <row r="2" spans="1:9" ht="15.75" thickBot="1"/>
    <row r="3" spans="1:9">
      <c r="B3" s="167" t="s">
        <v>56</v>
      </c>
      <c r="C3" s="78"/>
      <c r="D3" s="169" t="s">
        <v>57</v>
      </c>
      <c r="E3" s="169"/>
      <c r="F3" s="169"/>
      <c r="G3" s="170" t="s">
        <v>58</v>
      </c>
      <c r="H3" s="171"/>
      <c r="I3" s="172"/>
    </row>
    <row r="4" spans="1:9" ht="15.75" thickBot="1">
      <c r="B4" s="168"/>
      <c r="C4" s="79" t="s">
        <v>59</v>
      </c>
      <c r="D4" s="80" t="s">
        <v>60</v>
      </c>
      <c r="E4" s="80" t="s">
        <v>61</v>
      </c>
      <c r="F4" s="80" t="s">
        <v>62</v>
      </c>
      <c r="G4" s="81" t="s">
        <v>60</v>
      </c>
      <c r="H4" s="80" t="s">
        <v>63</v>
      </c>
      <c r="I4" s="82" t="s">
        <v>62</v>
      </c>
    </row>
    <row r="5" spans="1:9">
      <c r="B5" s="164" t="s">
        <v>64</v>
      </c>
      <c r="C5" s="83" t="s">
        <v>65</v>
      </c>
      <c r="D5" s="84" t="s">
        <v>66</v>
      </c>
      <c r="E5" s="85" t="s">
        <v>67</v>
      </c>
      <c r="F5" s="86" t="s">
        <v>68</v>
      </c>
      <c r="G5" s="85" t="s">
        <v>69</v>
      </c>
      <c r="H5" s="85" t="s">
        <v>70</v>
      </c>
      <c r="I5" s="87" t="s">
        <v>71</v>
      </c>
    </row>
    <row r="6" spans="1:9">
      <c r="B6" s="165"/>
      <c r="C6" s="88" t="s">
        <v>72</v>
      </c>
      <c r="D6" s="89" t="s">
        <v>73</v>
      </c>
      <c r="E6" s="90" t="s">
        <v>73</v>
      </c>
      <c r="F6" s="91" t="s">
        <v>74</v>
      </c>
      <c r="G6" s="90" t="s">
        <v>75</v>
      </c>
      <c r="H6" s="90" t="s">
        <v>75</v>
      </c>
      <c r="I6" s="92" t="s">
        <v>76</v>
      </c>
    </row>
    <row r="7" spans="1:9" ht="15.75" thickBot="1">
      <c r="B7" s="166"/>
      <c r="C7" s="93"/>
      <c r="D7" s="94"/>
      <c r="E7" s="95"/>
      <c r="F7" s="96"/>
      <c r="G7" s="95"/>
      <c r="H7" s="95"/>
      <c r="I7" s="97"/>
    </row>
    <row r="8" spans="1:9">
      <c r="B8" s="173" t="s">
        <v>77</v>
      </c>
      <c r="C8" s="98" t="s">
        <v>65</v>
      </c>
      <c r="D8" s="99" t="s">
        <v>78</v>
      </c>
      <c r="E8" s="100" t="s">
        <v>79</v>
      </c>
      <c r="F8" s="101" t="s">
        <v>80</v>
      </c>
      <c r="G8" s="100" t="s">
        <v>81</v>
      </c>
      <c r="H8" s="100" t="s">
        <v>81</v>
      </c>
      <c r="I8" s="102" t="s">
        <v>82</v>
      </c>
    </row>
    <row r="9" spans="1:9">
      <c r="B9" s="174"/>
      <c r="C9" s="103" t="s">
        <v>72</v>
      </c>
      <c r="D9" s="104" t="s">
        <v>83</v>
      </c>
      <c r="E9" s="105" t="s">
        <v>84</v>
      </c>
      <c r="F9" s="106" t="s">
        <v>85</v>
      </c>
      <c r="G9" s="105" t="s">
        <v>86</v>
      </c>
      <c r="H9" s="105" t="s">
        <v>87</v>
      </c>
      <c r="I9" s="107" t="s">
        <v>88</v>
      </c>
    </row>
    <row r="10" spans="1:9" ht="15.75" thickBot="1">
      <c r="B10" s="168"/>
      <c r="C10" s="108"/>
      <c r="D10" s="109"/>
      <c r="E10" s="110"/>
      <c r="F10" s="111"/>
      <c r="G10" s="110"/>
      <c r="H10" s="110"/>
      <c r="I10" s="112"/>
    </row>
    <row r="11" spans="1:9">
      <c r="B11" s="164" t="s">
        <v>89</v>
      </c>
      <c r="C11" s="83" t="s">
        <v>65</v>
      </c>
      <c r="D11" s="84" t="s">
        <v>90</v>
      </c>
      <c r="E11" s="85" t="s">
        <v>91</v>
      </c>
      <c r="F11" s="86" t="s">
        <v>92</v>
      </c>
      <c r="G11" s="85" t="s">
        <v>93</v>
      </c>
      <c r="H11" s="85" t="s">
        <v>94</v>
      </c>
      <c r="I11" s="87" t="s">
        <v>95</v>
      </c>
    </row>
    <row r="12" spans="1:9">
      <c r="B12" s="165"/>
      <c r="C12" s="88" t="s">
        <v>72</v>
      </c>
      <c r="D12" s="89" t="s">
        <v>96</v>
      </c>
      <c r="E12" s="90" t="s">
        <v>97</v>
      </c>
      <c r="F12" s="91" t="s">
        <v>98</v>
      </c>
      <c r="G12" s="90" t="s">
        <v>99</v>
      </c>
      <c r="H12" s="90" t="s">
        <v>100</v>
      </c>
      <c r="I12" s="92" t="s">
        <v>101</v>
      </c>
    </row>
    <row r="13" spans="1:9" ht="15.75" thickBot="1">
      <c r="B13" s="166"/>
      <c r="C13" s="93"/>
      <c r="D13" s="94"/>
      <c r="E13" s="95"/>
      <c r="F13" s="96"/>
      <c r="G13" s="95"/>
      <c r="H13" s="95"/>
      <c r="I13" s="97"/>
    </row>
    <row r="14" spans="1:9">
      <c r="B14" s="167" t="s">
        <v>102</v>
      </c>
      <c r="C14" s="98" t="s">
        <v>65</v>
      </c>
      <c r="D14" s="99" t="s">
        <v>103</v>
      </c>
      <c r="E14" s="100" t="s">
        <v>104</v>
      </c>
      <c r="F14" s="101" t="s">
        <v>80</v>
      </c>
      <c r="G14" s="100" t="s">
        <v>105</v>
      </c>
      <c r="H14" s="100" t="s">
        <v>106</v>
      </c>
      <c r="I14" s="102" t="s">
        <v>107</v>
      </c>
    </row>
    <row r="15" spans="1:9">
      <c r="B15" s="174"/>
      <c r="C15" s="103" t="s">
        <v>72</v>
      </c>
      <c r="D15" s="104" t="s">
        <v>108</v>
      </c>
      <c r="E15" s="105" t="s">
        <v>109</v>
      </c>
      <c r="F15" s="106" t="s">
        <v>74</v>
      </c>
      <c r="G15" s="105" t="s">
        <v>110</v>
      </c>
      <c r="H15" s="105" t="s">
        <v>111</v>
      </c>
      <c r="I15" s="107" t="s">
        <v>112</v>
      </c>
    </row>
    <row r="16" spans="1:9" ht="15.75" thickBot="1">
      <c r="B16" s="168"/>
      <c r="C16" s="108"/>
      <c r="D16" s="109"/>
      <c r="E16" s="110"/>
      <c r="F16" s="111"/>
      <c r="G16" s="110"/>
      <c r="H16" s="110"/>
      <c r="I16" s="112"/>
    </row>
    <row r="17" spans="2:9">
      <c r="B17" s="164" t="s">
        <v>113</v>
      </c>
      <c r="C17" s="83" t="s">
        <v>65</v>
      </c>
      <c r="D17" s="84" t="s">
        <v>114</v>
      </c>
      <c r="E17" s="85" t="s">
        <v>115</v>
      </c>
      <c r="F17" s="86" t="s">
        <v>80</v>
      </c>
      <c r="G17" s="85" t="s">
        <v>116</v>
      </c>
      <c r="H17" s="85" t="s">
        <v>117</v>
      </c>
      <c r="I17" s="87" t="s">
        <v>118</v>
      </c>
    </row>
    <row r="18" spans="2:9">
      <c r="B18" s="165"/>
      <c r="C18" s="88" t="s">
        <v>72</v>
      </c>
      <c r="D18" s="89" t="s">
        <v>119</v>
      </c>
      <c r="E18" s="90" t="s">
        <v>120</v>
      </c>
      <c r="F18" s="91" t="s">
        <v>121</v>
      </c>
      <c r="G18" s="90" t="s">
        <v>96</v>
      </c>
      <c r="H18" s="90" t="s">
        <v>96</v>
      </c>
      <c r="I18" s="92" t="s">
        <v>122</v>
      </c>
    </row>
    <row r="19" spans="2:9" ht="15.75" thickBot="1">
      <c r="B19" s="166"/>
      <c r="C19" s="93"/>
      <c r="D19" s="94"/>
      <c r="E19" s="95"/>
      <c r="F19" s="96"/>
      <c r="G19" s="95"/>
      <c r="H19" s="95"/>
      <c r="I19" s="97"/>
    </row>
    <row r="20" spans="2:9">
      <c r="B20" s="175" t="s">
        <v>123</v>
      </c>
      <c r="C20" s="98" t="s">
        <v>65</v>
      </c>
      <c r="D20" s="99" t="s">
        <v>124</v>
      </c>
      <c r="E20" s="100" t="s">
        <v>125</v>
      </c>
      <c r="F20" s="101" t="s">
        <v>126</v>
      </c>
      <c r="G20" s="100" t="s">
        <v>127</v>
      </c>
      <c r="H20" s="100" t="s">
        <v>128</v>
      </c>
      <c r="I20" s="102" t="s">
        <v>129</v>
      </c>
    </row>
    <row r="21" spans="2:9">
      <c r="B21" s="174"/>
      <c r="C21" s="103" t="s">
        <v>72</v>
      </c>
      <c r="D21" s="104" t="s">
        <v>130</v>
      </c>
      <c r="E21" s="105" t="s">
        <v>131</v>
      </c>
      <c r="F21" s="106" t="s">
        <v>122</v>
      </c>
      <c r="G21" s="105" t="s">
        <v>127</v>
      </c>
      <c r="H21" s="105" t="s">
        <v>132</v>
      </c>
      <c r="I21" s="107" t="s">
        <v>133</v>
      </c>
    </row>
    <row r="22" spans="2:9" ht="15.75" thickBot="1">
      <c r="B22" s="168"/>
      <c r="C22" s="108"/>
      <c r="D22" s="109"/>
      <c r="E22" s="110"/>
      <c r="F22" s="111"/>
      <c r="G22" s="110"/>
      <c r="H22" s="110"/>
      <c r="I22" s="112"/>
    </row>
    <row r="23" spans="2:9">
      <c r="B23" s="164" t="s">
        <v>134</v>
      </c>
      <c r="C23" s="83" t="s">
        <v>65</v>
      </c>
      <c r="D23" s="84" t="s">
        <v>135</v>
      </c>
      <c r="E23" s="85" t="s">
        <v>136</v>
      </c>
      <c r="F23" s="86" t="s">
        <v>80</v>
      </c>
      <c r="G23" s="85" t="s">
        <v>137</v>
      </c>
      <c r="H23" s="85" t="s">
        <v>138</v>
      </c>
      <c r="I23" s="87" t="s">
        <v>129</v>
      </c>
    </row>
    <row r="24" spans="2:9">
      <c r="B24" s="165"/>
      <c r="C24" s="88" t="s">
        <v>72</v>
      </c>
      <c r="D24" s="89" t="s">
        <v>108</v>
      </c>
      <c r="E24" s="90" t="s">
        <v>139</v>
      </c>
      <c r="F24" s="91" t="s">
        <v>74</v>
      </c>
      <c r="G24" s="90" t="s">
        <v>140</v>
      </c>
      <c r="H24" s="90" t="s">
        <v>140</v>
      </c>
      <c r="I24" s="92" t="s">
        <v>141</v>
      </c>
    </row>
    <row r="25" spans="2:9" ht="15.75" thickBot="1">
      <c r="B25" s="166"/>
      <c r="C25" s="93"/>
      <c r="D25" s="94"/>
      <c r="E25" s="95"/>
      <c r="F25" s="96"/>
      <c r="G25" s="95"/>
      <c r="H25" s="95"/>
      <c r="I25" s="97"/>
    </row>
    <row r="26" spans="2:9">
      <c r="B26" s="167" t="s">
        <v>142</v>
      </c>
      <c r="C26" s="98" t="s">
        <v>65</v>
      </c>
      <c r="D26" s="99" t="s">
        <v>143</v>
      </c>
      <c r="E26" s="100" t="s">
        <v>144</v>
      </c>
      <c r="F26" s="101" t="s">
        <v>145</v>
      </c>
      <c r="G26" s="100" t="s">
        <v>146</v>
      </c>
      <c r="H26" s="100" t="s">
        <v>147</v>
      </c>
      <c r="I26" s="102" t="s">
        <v>148</v>
      </c>
    </row>
    <row r="27" spans="2:9">
      <c r="B27" s="174"/>
      <c r="C27" s="103" t="s">
        <v>72</v>
      </c>
      <c r="D27" s="104" t="s">
        <v>149</v>
      </c>
      <c r="E27" s="105" t="s">
        <v>150</v>
      </c>
      <c r="F27" s="106" t="s">
        <v>151</v>
      </c>
      <c r="G27" s="105" t="s">
        <v>152</v>
      </c>
      <c r="H27" s="105" t="s">
        <v>153</v>
      </c>
      <c r="I27" s="107" t="s">
        <v>154</v>
      </c>
    </row>
    <row r="28" spans="2:9" ht="15.75" thickBot="1">
      <c r="B28" s="168"/>
      <c r="C28" s="108"/>
      <c r="D28" s="109"/>
      <c r="E28" s="110"/>
      <c r="F28" s="111"/>
      <c r="G28" s="110"/>
      <c r="H28" s="110"/>
      <c r="I28" s="112"/>
    </row>
    <row r="29" spans="2:9">
      <c r="B29" s="164" t="s">
        <v>155</v>
      </c>
      <c r="C29" s="83" t="s">
        <v>65</v>
      </c>
      <c r="D29" s="84" t="s">
        <v>85</v>
      </c>
      <c r="E29" s="85" t="s">
        <v>156</v>
      </c>
      <c r="F29" s="86" t="s">
        <v>80</v>
      </c>
      <c r="G29" s="85" t="s">
        <v>157</v>
      </c>
      <c r="H29" s="85" t="s">
        <v>158</v>
      </c>
      <c r="I29" s="87" t="s">
        <v>98</v>
      </c>
    </row>
    <row r="30" spans="2:9">
      <c r="B30" s="165"/>
      <c r="C30" s="88" t="s">
        <v>72</v>
      </c>
      <c r="D30" s="89" t="s">
        <v>159</v>
      </c>
      <c r="E30" s="90" t="s">
        <v>160</v>
      </c>
      <c r="F30" s="91" t="s">
        <v>161</v>
      </c>
      <c r="G30" s="90" t="s">
        <v>162</v>
      </c>
      <c r="H30" s="90" t="s">
        <v>163</v>
      </c>
      <c r="I30" s="92" t="s">
        <v>154</v>
      </c>
    </row>
    <row r="31" spans="2:9" ht="15.75" thickBot="1">
      <c r="B31" s="166"/>
      <c r="C31" s="93"/>
      <c r="D31" s="94"/>
      <c r="E31" s="95"/>
      <c r="F31" s="96"/>
      <c r="G31" s="95"/>
      <c r="H31" s="95"/>
      <c r="I31" s="97"/>
    </row>
    <row r="32" spans="2:9">
      <c r="B32" s="173" t="s">
        <v>164</v>
      </c>
      <c r="C32" s="98" t="s">
        <v>65</v>
      </c>
      <c r="D32" s="99" t="s">
        <v>165</v>
      </c>
      <c r="E32" s="100" t="s">
        <v>166</v>
      </c>
      <c r="F32" s="101" t="s">
        <v>68</v>
      </c>
      <c r="G32" s="100" t="s">
        <v>167</v>
      </c>
      <c r="H32" s="100" t="s">
        <v>168</v>
      </c>
      <c r="I32" s="102" t="s">
        <v>161</v>
      </c>
    </row>
    <row r="33" spans="2:9">
      <c r="B33" s="176"/>
      <c r="C33" s="103" t="s">
        <v>72</v>
      </c>
      <c r="D33" s="104" t="s">
        <v>169</v>
      </c>
      <c r="E33" s="105" t="s">
        <v>170</v>
      </c>
      <c r="F33" s="106" t="s">
        <v>171</v>
      </c>
      <c r="G33" s="105" t="s">
        <v>172</v>
      </c>
      <c r="H33" s="105" t="s">
        <v>173</v>
      </c>
      <c r="I33" s="107" t="s">
        <v>161</v>
      </c>
    </row>
    <row r="34" spans="2:9" ht="15.75" thickBot="1">
      <c r="B34" s="177"/>
      <c r="C34" s="108"/>
      <c r="D34" s="109"/>
      <c r="E34" s="110"/>
      <c r="F34" s="111"/>
      <c r="G34" s="110"/>
      <c r="H34" s="110"/>
      <c r="I34" s="112"/>
    </row>
    <row r="35" spans="2:9">
      <c r="B35" s="178" t="s">
        <v>174</v>
      </c>
      <c r="C35" s="83" t="s">
        <v>65</v>
      </c>
      <c r="D35" s="84" t="s">
        <v>175</v>
      </c>
      <c r="E35" s="85" t="s">
        <v>176</v>
      </c>
      <c r="F35" s="86" t="s">
        <v>177</v>
      </c>
      <c r="G35" s="85" t="s">
        <v>178</v>
      </c>
      <c r="H35" s="85" t="s">
        <v>179</v>
      </c>
      <c r="I35" s="87" t="s">
        <v>180</v>
      </c>
    </row>
    <row r="36" spans="2:9">
      <c r="B36" s="179"/>
      <c r="C36" s="88" t="s">
        <v>72</v>
      </c>
      <c r="D36" s="89" t="s">
        <v>181</v>
      </c>
      <c r="E36" s="90" t="s">
        <v>182</v>
      </c>
      <c r="F36" s="91" t="s">
        <v>183</v>
      </c>
      <c r="G36" s="90" t="s">
        <v>184</v>
      </c>
      <c r="H36" s="90" t="s">
        <v>185</v>
      </c>
      <c r="I36" s="92" t="s">
        <v>85</v>
      </c>
    </row>
    <row r="37" spans="2:9" ht="15.75" thickBot="1">
      <c r="B37" s="180"/>
      <c r="C37" s="93"/>
      <c r="D37" s="94"/>
      <c r="E37" s="95"/>
      <c r="F37" s="96"/>
      <c r="G37" s="95"/>
      <c r="H37" s="95"/>
      <c r="I37" s="97"/>
    </row>
    <row r="38" spans="2:9">
      <c r="B38" s="173" t="s">
        <v>186</v>
      </c>
      <c r="C38" s="98" t="s">
        <v>65</v>
      </c>
      <c r="D38" s="99" t="s">
        <v>187</v>
      </c>
      <c r="E38" s="100" t="s">
        <v>188</v>
      </c>
      <c r="F38" s="101" t="s">
        <v>189</v>
      </c>
      <c r="G38" s="100" t="s">
        <v>190</v>
      </c>
      <c r="H38" s="100" t="s">
        <v>191</v>
      </c>
      <c r="I38" s="102" t="s">
        <v>108</v>
      </c>
    </row>
    <row r="39" spans="2:9">
      <c r="B39" s="176"/>
      <c r="C39" s="103" t="s">
        <v>72</v>
      </c>
      <c r="D39" s="104" t="s">
        <v>124</v>
      </c>
      <c r="E39" s="105" t="s">
        <v>192</v>
      </c>
      <c r="F39" s="106" t="s">
        <v>193</v>
      </c>
      <c r="G39" s="105" t="s">
        <v>194</v>
      </c>
      <c r="H39" s="105" t="s">
        <v>195</v>
      </c>
      <c r="I39" s="107" t="s">
        <v>98</v>
      </c>
    </row>
    <row r="40" spans="2:9" ht="15.75" thickBot="1">
      <c r="B40" s="177"/>
      <c r="C40" s="108"/>
      <c r="D40" s="109"/>
      <c r="E40" s="110"/>
      <c r="F40" s="111"/>
      <c r="G40" s="110"/>
      <c r="H40" s="110"/>
      <c r="I40" s="112"/>
    </row>
    <row r="41" spans="2:9">
      <c r="B41" s="178" t="s">
        <v>196</v>
      </c>
      <c r="C41" s="83" t="s">
        <v>65</v>
      </c>
      <c r="D41" s="84" t="s">
        <v>197</v>
      </c>
      <c r="E41" s="85" t="s">
        <v>198</v>
      </c>
      <c r="F41" s="86" t="s">
        <v>68</v>
      </c>
      <c r="G41" s="85" t="s">
        <v>199</v>
      </c>
      <c r="H41" s="85" t="s">
        <v>199</v>
      </c>
      <c r="I41" s="87" t="s">
        <v>82</v>
      </c>
    </row>
    <row r="42" spans="2:9">
      <c r="B42" s="179"/>
      <c r="C42" s="88" t="s">
        <v>72</v>
      </c>
      <c r="D42" s="89" t="s">
        <v>73</v>
      </c>
      <c r="E42" s="90" t="s">
        <v>200</v>
      </c>
      <c r="F42" s="91" t="s">
        <v>193</v>
      </c>
      <c r="G42" s="90" t="s">
        <v>201</v>
      </c>
      <c r="H42" s="90" t="s">
        <v>97</v>
      </c>
      <c r="I42" s="92" t="s">
        <v>122</v>
      </c>
    </row>
    <row r="43" spans="2:9" ht="15.75" thickBot="1">
      <c r="B43" s="180"/>
      <c r="C43" s="93"/>
      <c r="D43" s="94"/>
      <c r="E43" s="95"/>
      <c r="F43" s="96"/>
      <c r="G43" s="95"/>
      <c r="H43" s="95"/>
      <c r="I43" s="97"/>
    </row>
    <row r="44" spans="2:9">
      <c r="B44" s="173" t="s">
        <v>202</v>
      </c>
      <c r="C44" s="98" t="s">
        <v>65</v>
      </c>
      <c r="D44" s="99" t="s">
        <v>203</v>
      </c>
      <c r="E44" s="100" t="s">
        <v>204</v>
      </c>
      <c r="F44" s="101" t="s">
        <v>205</v>
      </c>
      <c r="G44" s="100" t="s">
        <v>206</v>
      </c>
      <c r="H44" s="100" t="s">
        <v>207</v>
      </c>
      <c r="I44" s="102" t="s">
        <v>208</v>
      </c>
    </row>
    <row r="45" spans="2:9">
      <c r="B45" s="176"/>
      <c r="C45" s="103" t="s">
        <v>72</v>
      </c>
      <c r="D45" s="104" t="s">
        <v>209</v>
      </c>
      <c r="E45" s="105" t="s">
        <v>210</v>
      </c>
      <c r="F45" s="106" t="s">
        <v>154</v>
      </c>
      <c r="G45" s="105" t="s">
        <v>211</v>
      </c>
      <c r="H45" s="105" t="s">
        <v>212</v>
      </c>
      <c r="I45" s="107" t="s">
        <v>213</v>
      </c>
    </row>
    <row r="46" spans="2:9" ht="15.75" thickBot="1">
      <c r="B46" s="177"/>
      <c r="C46" s="103"/>
      <c r="D46" s="104"/>
      <c r="E46" s="105"/>
      <c r="F46" s="106"/>
      <c r="G46" s="105"/>
      <c r="H46" s="105"/>
      <c r="I46" s="107"/>
    </row>
    <row r="47" spans="2:9">
      <c r="B47" s="164" t="s">
        <v>214</v>
      </c>
      <c r="C47" s="83" t="s">
        <v>65</v>
      </c>
      <c r="D47" s="84" t="s">
        <v>215</v>
      </c>
      <c r="E47" s="85" t="s">
        <v>216</v>
      </c>
      <c r="F47" s="86" t="s">
        <v>68</v>
      </c>
      <c r="G47" s="85" t="s">
        <v>217</v>
      </c>
      <c r="H47" s="85" t="s">
        <v>86</v>
      </c>
      <c r="I47" s="87" t="s">
        <v>82</v>
      </c>
    </row>
    <row r="48" spans="2:9">
      <c r="B48" s="165"/>
      <c r="C48" s="88" t="s">
        <v>72</v>
      </c>
      <c r="D48" s="89" t="s">
        <v>218</v>
      </c>
      <c r="E48" s="90" t="s">
        <v>219</v>
      </c>
      <c r="F48" s="91" t="s">
        <v>220</v>
      </c>
      <c r="G48" s="90" t="s">
        <v>153</v>
      </c>
      <c r="H48" s="90" t="s">
        <v>221</v>
      </c>
      <c r="I48" s="92" t="s">
        <v>171</v>
      </c>
    </row>
    <row r="49" spans="2:9" ht="15.75" thickBot="1">
      <c r="B49" s="166"/>
      <c r="C49" s="93"/>
      <c r="D49" s="94"/>
      <c r="E49" s="95"/>
      <c r="F49" s="96"/>
      <c r="G49" s="95"/>
      <c r="H49" s="95"/>
      <c r="I49" s="97"/>
    </row>
    <row r="50" spans="2:9">
      <c r="B50" s="167" t="s">
        <v>222</v>
      </c>
      <c r="C50" s="103" t="s">
        <v>65</v>
      </c>
      <c r="D50" s="104" t="s">
        <v>223</v>
      </c>
      <c r="E50" s="105" t="s">
        <v>78</v>
      </c>
      <c r="F50" s="106" t="s">
        <v>80</v>
      </c>
      <c r="G50" s="105" t="s">
        <v>224</v>
      </c>
      <c r="H50" s="105" t="s">
        <v>224</v>
      </c>
      <c r="I50" s="107" t="s">
        <v>180</v>
      </c>
    </row>
    <row r="51" spans="2:9">
      <c r="B51" s="174"/>
      <c r="C51" s="103" t="s">
        <v>72</v>
      </c>
      <c r="D51" s="104" t="s">
        <v>139</v>
      </c>
      <c r="E51" s="105" t="s">
        <v>139</v>
      </c>
      <c r="F51" s="106" t="s">
        <v>193</v>
      </c>
      <c r="G51" s="105" t="s">
        <v>225</v>
      </c>
      <c r="H51" s="105" t="s">
        <v>226</v>
      </c>
      <c r="I51" s="107" t="s">
        <v>88</v>
      </c>
    </row>
    <row r="52" spans="2:9" ht="15.75" thickBot="1">
      <c r="B52" s="168"/>
      <c r="C52" s="108"/>
      <c r="D52" s="109"/>
      <c r="E52" s="110"/>
      <c r="F52" s="111"/>
      <c r="G52" s="110"/>
      <c r="H52" s="110"/>
      <c r="I52" s="112"/>
    </row>
    <row r="53" spans="2:9">
      <c r="B53" s="178" t="s">
        <v>227</v>
      </c>
      <c r="C53" s="83" t="s">
        <v>65</v>
      </c>
      <c r="D53" s="84" t="s">
        <v>228</v>
      </c>
      <c r="E53" s="85" t="s">
        <v>229</v>
      </c>
      <c r="F53" s="86" t="s">
        <v>230</v>
      </c>
      <c r="G53" s="85" t="s">
        <v>231</v>
      </c>
      <c r="H53" s="85" t="s">
        <v>232</v>
      </c>
      <c r="I53" s="87" t="s">
        <v>233</v>
      </c>
    </row>
    <row r="54" spans="2:9">
      <c r="B54" s="179"/>
      <c r="C54" s="88" t="s">
        <v>72</v>
      </c>
      <c r="D54" s="89" t="s">
        <v>234</v>
      </c>
      <c r="E54" s="90" t="s">
        <v>67</v>
      </c>
      <c r="F54" s="91" t="s">
        <v>74</v>
      </c>
      <c r="G54" s="90" t="s">
        <v>235</v>
      </c>
      <c r="H54" s="90" t="s">
        <v>236</v>
      </c>
      <c r="I54" s="92" t="s">
        <v>85</v>
      </c>
    </row>
    <row r="55" spans="2:9" ht="15.75" thickBot="1">
      <c r="B55" s="180"/>
      <c r="C55" s="93"/>
      <c r="D55" s="94"/>
      <c r="E55" s="95"/>
      <c r="F55" s="96"/>
      <c r="G55" s="95"/>
      <c r="H55" s="95"/>
      <c r="I55" s="97"/>
    </row>
    <row r="56" spans="2:9">
      <c r="B56" s="167" t="s">
        <v>237</v>
      </c>
      <c r="C56" s="98" t="s">
        <v>65</v>
      </c>
      <c r="D56" s="99" t="s">
        <v>238</v>
      </c>
      <c r="E56" s="100" t="s">
        <v>239</v>
      </c>
      <c r="F56" s="101" t="s">
        <v>240</v>
      </c>
      <c r="G56" s="100" t="s">
        <v>241</v>
      </c>
      <c r="H56" s="100" t="s">
        <v>242</v>
      </c>
      <c r="I56" s="102" t="s">
        <v>243</v>
      </c>
    </row>
    <row r="57" spans="2:9">
      <c r="B57" s="174"/>
      <c r="C57" s="103" t="s">
        <v>72</v>
      </c>
      <c r="D57" s="104" t="s">
        <v>244</v>
      </c>
      <c r="E57" s="105" t="s">
        <v>103</v>
      </c>
      <c r="F57" s="106" t="s">
        <v>183</v>
      </c>
      <c r="G57" s="105" t="s">
        <v>245</v>
      </c>
      <c r="H57" s="105" t="s">
        <v>246</v>
      </c>
      <c r="I57" s="107" t="s">
        <v>133</v>
      </c>
    </row>
    <row r="58" spans="2:9" ht="15.75" thickBot="1">
      <c r="B58" s="168"/>
      <c r="C58" s="108"/>
      <c r="D58" s="109"/>
      <c r="E58" s="110"/>
      <c r="F58" s="111"/>
      <c r="G58" s="110"/>
      <c r="H58" s="110"/>
      <c r="I58" s="112"/>
    </row>
    <row r="59" spans="2:9">
      <c r="B59" s="164" t="s">
        <v>247</v>
      </c>
      <c r="C59" s="88" t="s">
        <v>65</v>
      </c>
      <c r="D59" s="89" t="s">
        <v>143</v>
      </c>
      <c r="E59" s="90" t="s">
        <v>248</v>
      </c>
      <c r="F59" s="91" t="s">
        <v>249</v>
      </c>
      <c r="G59" s="90" t="s">
        <v>250</v>
      </c>
      <c r="H59" s="90" t="s">
        <v>251</v>
      </c>
      <c r="I59" s="92" t="s">
        <v>108</v>
      </c>
    </row>
    <row r="60" spans="2:9">
      <c r="B60" s="165"/>
      <c r="C60" s="88" t="s">
        <v>72</v>
      </c>
      <c r="D60" s="89" t="s">
        <v>252</v>
      </c>
      <c r="E60" s="90" t="s">
        <v>253</v>
      </c>
      <c r="F60" s="91" t="s">
        <v>76</v>
      </c>
      <c r="G60" s="90" t="s">
        <v>254</v>
      </c>
      <c r="H60" s="90" t="s">
        <v>255</v>
      </c>
      <c r="I60" s="92" t="s">
        <v>161</v>
      </c>
    </row>
    <row r="61" spans="2:9" ht="15.75" thickBot="1">
      <c r="B61" s="166"/>
      <c r="C61" s="93"/>
      <c r="D61" s="94"/>
      <c r="E61" s="95"/>
      <c r="F61" s="96"/>
      <c r="G61" s="95"/>
      <c r="H61" s="95"/>
      <c r="I61" s="97"/>
    </row>
    <row r="62" spans="2:9">
      <c r="B62" s="173" t="s">
        <v>256</v>
      </c>
      <c r="C62" s="98" t="s">
        <v>65</v>
      </c>
      <c r="D62" s="99" t="s">
        <v>257</v>
      </c>
      <c r="E62" s="100" t="s">
        <v>244</v>
      </c>
      <c r="F62" s="101" t="s">
        <v>205</v>
      </c>
      <c r="G62" s="100" t="s">
        <v>258</v>
      </c>
      <c r="H62" s="100" t="s">
        <v>258</v>
      </c>
      <c r="I62" s="102" t="s">
        <v>95</v>
      </c>
    </row>
    <row r="63" spans="2:9">
      <c r="B63" s="176"/>
      <c r="C63" s="103" t="s">
        <v>72</v>
      </c>
      <c r="D63" s="104" t="s">
        <v>259</v>
      </c>
      <c r="E63" s="105" t="s">
        <v>260</v>
      </c>
      <c r="F63" s="106" t="s">
        <v>121</v>
      </c>
      <c r="G63" s="105" t="s">
        <v>261</v>
      </c>
      <c r="H63" s="105" t="s">
        <v>262</v>
      </c>
      <c r="I63" s="107" t="s">
        <v>139</v>
      </c>
    </row>
    <row r="64" spans="2:9" ht="15.75" thickBot="1">
      <c r="B64" s="177"/>
      <c r="C64" s="108"/>
      <c r="D64" s="109"/>
      <c r="E64" s="110"/>
      <c r="F64" s="111"/>
      <c r="G64" s="110"/>
      <c r="H64" s="110"/>
      <c r="I64" s="112"/>
    </row>
    <row r="65" spans="2:9">
      <c r="B65" s="164" t="s">
        <v>263</v>
      </c>
      <c r="C65" s="88" t="s">
        <v>65</v>
      </c>
      <c r="D65" s="89" t="s">
        <v>252</v>
      </c>
      <c r="E65" s="90" t="s">
        <v>264</v>
      </c>
      <c r="F65" s="91" t="s">
        <v>265</v>
      </c>
      <c r="G65" s="90" t="s">
        <v>266</v>
      </c>
      <c r="H65" s="90" t="s">
        <v>267</v>
      </c>
      <c r="I65" s="92" t="s">
        <v>126</v>
      </c>
    </row>
    <row r="66" spans="2:9">
      <c r="B66" s="165"/>
      <c r="C66" s="88" t="s">
        <v>72</v>
      </c>
      <c r="D66" s="89" t="s">
        <v>268</v>
      </c>
      <c r="E66" s="90" t="s">
        <v>269</v>
      </c>
      <c r="F66" s="91" t="s">
        <v>74</v>
      </c>
      <c r="G66" s="90" t="s">
        <v>270</v>
      </c>
      <c r="H66" s="90" t="s">
        <v>271</v>
      </c>
      <c r="I66" s="92" t="s">
        <v>85</v>
      </c>
    </row>
    <row r="67" spans="2:9" ht="15.75" thickBot="1">
      <c r="B67" s="166"/>
      <c r="C67" s="93"/>
      <c r="D67" s="94"/>
      <c r="E67" s="95"/>
      <c r="F67" s="96"/>
      <c r="G67" s="95"/>
      <c r="H67" s="95"/>
      <c r="I67" s="97"/>
    </row>
    <row r="68" spans="2:9">
      <c r="B68" s="173" t="s">
        <v>272</v>
      </c>
      <c r="C68" s="103" t="s">
        <v>65</v>
      </c>
      <c r="D68" s="104" t="s">
        <v>273</v>
      </c>
      <c r="E68" s="105" t="s">
        <v>274</v>
      </c>
      <c r="F68" s="106" t="s">
        <v>80</v>
      </c>
      <c r="G68" s="105" t="s">
        <v>275</v>
      </c>
      <c r="H68" s="105" t="s">
        <v>276</v>
      </c>
      <c r="I68" s="107" t="s">
        <v>277</v>
      </c>
    </row>
    <row r="69" spans="2:9">
      <c r="B69" s="176"/>
      <c r="C69" s="103" t="s">
        <v>72</v>
      </c>
      <c r="D69" s="104" t="s">
        <v>278</v>
      </c>
      <c r="E69" s="105" t="s">
        <v>279</v>
      </c>
      <c r="F69" s="106" t="s">
        <v>280</v>
      </c>
      <c r="G69" s="105" t="s">
        <v>281</v>
      </c>
      <c r="H69" s="105" t="s">
        <v>282</v>
      </c>
      <c r="I69" s="107" t="s">
        <v>101</v>
      </c>
    </row>
    <row r="70" spans="2:9" ht="15.75" thickBot="1">
      <c r="B70" s="177"/>
      <c r="C70" s="103"/>
      <c r="D70" s="104"/>
      <c r="E70" s="105"/>
      <c r="F70" s="106"/>
      <c r="G70" s="105"/>
      <c r="H70" s="105"/>
      <c r="I70" s="107"/>
    </row>
    <row r="71" spans="2:9">
      <c r="B71" s="178" t="s">
        <v>283</v>
      </c>
      <c r="C71" s="83" t="s">
        <v>65</v>
      </c>
      <c r="D71" s="84" t="s">
        <v>284</v>
      </c>
      <c r="E71" s="85" t="s">
        <v>285</v>
      </c>
      <c r="F71" s="86" t="s">
        <v>80</v>
      </c>
      <c r="G71" s="85" t="s">
        <v>286</v>
      </c>
      <c r="H71" s="85" t="s">
        <v>287</v>
      </c>
      <c r="I71" s="87" t="s">
        <v>288</v>
      </c>
    </row>
    <row r="72" spans="2:9">
      <c r="B72" s="179"/>
      <c r="C72" s="88" t="s">
        <v>72</v>
      </c>
      <c r="D72" s="89" t="s">
        <v>289</v>
      </c>
      <c r="E72" s="90" t="s">
        <v>290</v>
      </c>
      <c r="F72" s="91" t="s">
        <v>112</v>
      </c>
      <c r="G72" s="90" t="s">
        <v>291</v>
      </c>
      <c r="H72" s="90" t="s">
        <v>292</v>
      </c>
      <c r="I72" s="92" t="s">
        <v>121</v>
      </c>
    </row>
    <row r="73" spans="2:9" ht="15.75" thickBot="1">
      <c r="B73" s="180"/>
      <c r="C73" s="93" t="s">
        <v>293</v>
      </c>
      <c r="D73" s="94"/>
      <c r="E73" s="95"/>
      <c r="F73" s="96"/>
      <c r="G73" s="95"/>
      <c r="H73" s="95"/>
      <c r="I73" s="97"/>
    </row>
    <row r="74" spans="2:9">
      <c r="B74" s="10" t="s">
        <v>294</v>
      </c>
      <c r="C74" s="10"/>
      <c r="D74" s="10"/>
      <c r="E74" s="10"/>
      <c r="F74" s="10"/>
      <c r="G74" s="10"/>
      <c r="H74" s="10"/>
      <c r="I74" s="10"/>
    </row>
    <row r="75" spans="2:9">
      <c r="B75" s="10" t="s">
        <v>295</v>
      </c>
      <c r="C75" s="10"/>
      <c r="D75" s="10"/>
      <c r="E75" s="10"/>
      <c r="F75" s="10"/>
      <c r="G75" s="10"/>
      <c r="H75" s="10"/>
      <c r="I75" s="10"/>
    </row>
  </sheetData>
  <mergeCells count="26">
    <mergeCell ref="B68:B70"/>
    <mergeCell ref="B71:B73"/>
    <mergeCell ref="B50:B52"/>
    <mergeCell ref="B53:B55"/>
    <mergeCell ref="B56:B58"/>
    <mergeCell ref="B59:B61"/>
    <mergeCell ref="B62:B64"/>
    <mergeCell ref="B65:B67"/>
    <mergeCell ref="B47:B49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B11:B13"/>
    <mergeCell ref="B3:B4"/>
    <mergeCell ref="D3:F3"/>
    <mergeCell ref="G3:I3"/>
    <mergeCell ref="B5:B7"/>
    <mergeCell ref="B8:B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3:L38"/>
  <sheetViews>
    <sheetView workbookViewId="0">
      <selection activeCell="N21" sqref="N21"/>
    </sheetView>
  </sheetViews>
  <sheetFormatPr defaultRowHeight="15"/>
  <sheetData>
    <row r="3" spans="2:12">
      <c r="B3" s="10" t="s">
        <v>297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2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2:12">
      <c r="B5" s="113" t="s">
        <v>298</v>
      </c>
      <c r="C5" s="10"/>
      <c r="D5" s="10"/>
      <c r="E5" s="10"/>
      <c r="F5" s="10"/>
      <c r="G5" s="10"/>
      <c r="H5" s="113" t="s">
        <v>299</v>
      </c>
      <c r="I5" s="10"/>
      <c r="J5" s="10"/>
      <c r="K5" s="10"/>
      <c r="L5" s="10"/>
    </row>
    <row r="6" spans="2:12">
      <c r="B6" s="114" t="s">
        <v>300</v>
      </c>
      <c r="C6" s="115" t="s">
        <v>301</v>
      </c>
      <c r="D6" s="115"/>
      <c r="E6" s="115" t="s">
        <v>302</v>
      </c>
      <c r="F6" s="116" t="s">
        <v>303</v>
      </c>
      <c r="G6" s="10"/>
      <c r="H6" s="114" t="s">
        <v>300</v>
      </c>
      <c r="I6" s="115" t="s">
        <v>301</v>
      </c>
      <c r="J6" s="115"/>
      <c r="K6" s="115" t="s">
        <v>302</v>
      </c>
      <c r="L6" s="116" t="s">
        <v>303</v>
      </c>
    </row>
    <row r="7" spans="2:12" ht="18">
      <c r="B7" s="117" t="s">
        <v>304</v>
      </c>
      <c r="C7" s="118"/>
      <c r="D7" s="119" t="s">
        <v>305</v>
      </c>
      <c r="E7" s="118"/>
      <c r="F7" s="120"/>
      <c r="G7" s="10"/>
      <c r="H7" s="117" t="s">
        <v>304</v>
      </c>
      <c r="I7" s="118"/>
      <c r="J7" s="119" t="s">
        <v>305</v>
      </c>
      <c r="K7" s="118"/>
      <c r="L7" s="120"/>
    </row>
    <row r="8" spans="2:12">
      <c r="B8" s="1" t="s">
        <v>306</v>
      </c>
      <c r="C8" s="41" t="s">
        <v>307</v>
      </c>
      <c r="D8" s="41">
        <v>62.14</v>
      </c>
      <c r="E8" s="121" t="s">
        <v>308</v>
      </c>
      <c r="F8" s="122" t="s">
        <v>309</v>
      </c>
      <c r="G8" s="10"/>
      <c r="H8" s="1" t="s">
        <v>306</v>
      </c>
      <c r="I8" s="41" t="s">
        <v>307</v>
      </c>
      <c r="J8" s="41">
        <v>83.94</v>
      </c>
      <c r="K8" s="41">
        <v>69.819999999999993</v>
      </c>
      <c r="L8" s="122" t="s">
        <v>310</v>
      </c>
    </row>
    <row r="9" spans="2:12">
      <c r="B9" s="1" t="s">
        <v>311</v>
      </c>
      <c r="C9" s="41" t="s">
        <v>312</v>
      </c>
      <c r="D9" s="41">
        <v>23.24</v>
      </c>
      <c r="E9" s="41">
        <v>29.8</v>
      </c>
      <c r="F9" s="123">
        <v>35.46</v>
      </c>
      <c r="G9" s="10"/>
      <c r="H9" s="1" t="s">
        <v>311</v>
      </c>
      <c r="I9" s="41" t="s">
        <v>312</v>
      </c>
      <c r="J9" s="41">
        <v>49.6</v>
      </c>
      <c r="K9" s="121" t="s">
        <v>308</v>
      </c>
      <c r="L9" s="122" t="s">
        <v>309</v>
      </c>
    </row>
    <row r="10" spans="2:12">
      <c r="B10" s="1" t="s">
        <v>313</v>
      </c>
      <c r="C10" s="41" t="s">
        <v>314</v>
      </c>
      <c r="D10" s="41">
        <v>9.3000000000000007</v>
      </c>
      <c r="E10" s="41">
        <v>15.49</v>
      </c>
      <c r="F10" s="123">
        <v>19.940000000000001</v>
      </c>
      <c r="G10" s="10"/>
      <c r="H10" s="1" t="s">
        <v>313</v>
      </c>
      <c r="I10" s="41" t="s">
        <v>314</v>
      </c>
      <c r="J10" s="41">
        <v>24.94</v>
      </c>
      <c r="K10" s="41">
        <v>29.8</v>
      </c>
      <c r="L10" s="123">
        <v>35.46</v>
      </c>
    </row>
    <row r="11" spans="2:12">
      <c r="B11" s="2" t="s">
        <v>315</v>
      </c>
      <c r="C11" s="124" t="s">
        <v>316</v>
      </c>
      <c r="D11" s="124">
        <v>0.99</v>
      </c>
      <c r="E11" s="124">
        <v>3.84</v>
      </c>
      <c r="F11" s="125">
        <v>6.63</v>
      </c>
      <c r="G11" s="10"/>
      <c r="H11" s="1" t="s">
        <v>315</v>
      </c>
      <c r="I11" s="41" t="s">
        <v>316</v>
      </c>
      <c r="J11" s="41">
        <v>6.67</v>
      </c>
      <c r="K11" s="41">
        <v>15.49</v>
      </c>
      <c r="L11" s="123">
        <v>19.940000000000001</v>
      </c>
    </row>
    <row r="12" spans="2:12" ht="18">
      <c r="B12" s="1" t="s">
        <v>317</v>
      </c>
      <c r="C12" s="41"/>
      <c r="D12" s="41" t="s">
        <v>318</v>
      </c>
      <c r="E12" s="41"/>
      <c r="F12" s="123"/>
      <c r="G12" s="10"/>
      <c r="H12" s="2" t="s">
        <v>319</v>
      </c>
      <c r="I12" s="124" t="s">
        <v>320</v>
      </c>
      <c r="J12" s="124">
        <v>1.52</v>
      </c>
      <c r="K12" s="124">
        <v>3.84</v>
      </c>
      <c r="L12" s="125">
        <v>6.63</v>
      </c>
    </row>
    <row r="13" spans="2:12" ht="18">
      <c r="B13" s="1" t="s">
        <v>306</v>
      </c>
      <c r="C13" s="41" t="s">
        <v>307</v>
      </c>
      <c r="D13" s="41">
        <v>38.89</v>
      </c>
      <c r="E13" s="121" t="s">
        <v>321</v>
      </c>
      <c r="F13" s="122" t="s">
        <v>322</v>
      </c>
      <c r="G13" s="10"/>
      <c r="H13" s="1" t="s">
        <v>317</v>
      </c>
      <c r="I13" s="41"/>
      <c r="J13" s="41" t="s">
        <v>318</v>
      </c>
      <c r="K13" s="41"/>
      <c r="L13" s="123"/>
    </row>
    <row r="14" spans="2:12">
      <c r="B14" s="1" t="s">
        <v>311</v>
      </c>
      <c r="C14" s="41" t="s">
        <v>312</v>
      </c>
      <c r="D14" s="41">
        <v>13.94</v>
      </c>
      <c r="E14" s="41">
        <v>21.13</v>
      </c>
      <c r="F14" s="123">
        <v>25.86</v>
      </c>
      <c r="G14" s="10"/>
      <c r="H14" s="1" t="s">
        <v>306</v>
      </c>
      <c r="I14" s="41" t="s">
        <v>307</v>
      </c>
      <c r="J14" s="41">
        <v>34.24</v>
      </c>
      <c r="K14" s="121" t="s">
        <v>323</v>
      </c>
      <c r="L14" s="122">
        <v>39.369999999999997</v>
      </c>
    </row>
    <row r="15" spans="2:12">
      <c r="B15" s="1" t="s">
        <v>313</v>
      </c>
      <c r="C15" s="41" t="s">
        <v>314</v>
      </c>
      <c r="D15" s="41">
        <v>8.31</v>
      </c>
      <c r="E15" s="41">
        <v>14.26</v>
      </c>
      <c r="F15" s="123">
        <v>18.52</v>
      </c>
      <c r="G15" s="10"/>
      <c r="H15" s="1" t="s">
        <v>311</v>
      </c>
      <c r="I15" s="41" t="s">
        <v>312</v>
      </c>
      <c r="J15" s="41">
        <v>24.66</v>
      </c>
      <c r="K15" s="41">
        <v>27.58</v>
      </c>
      <c r="L15" s="123">
        <v>32.72</v>
      </c>
    </row>
    <row r="16" spans="2:12">
      <c r="B16" s="2" t="s">
        <v>315</v>
      </c>
      <c r="C16" s="124" t="s">
        <v>316</v>
      </c>
      <c r="D16" s="124">
        <v>0.99</v>
      </c>
      <c r="E16" s="124">
        <v>3.84</v>
      </c>
      <c r="F16" s="125">
        <v>6.63</v>
      </c>
      <c r="G16" s="10"/>
      <c r="H16" s="1" t="s">
        <v>313</v>
      </c>
      <c r="I16" s="41" t="s">
        <v>314</v>
      </c>
      <c r="J16" s="41">
        <v>18.27</v>
      </c>
      <c r="K16" s="41">
        <v>21.13</v>
      </c>
      <c r="L16" s="123">
        <v>25.86</v>
      </c>
    </row>
    <row r="17" spans="2:12">
      <c r="B17" s="41" t="s">
        <v>324</v>
      </c>
      <c r="C17" s="10"/>
      <c r="D17" s="10"/>
      <c r="E17" s="10"/>
      <c r="F17" s="10"/>
      <c r="G17" s="10"/>
      <c r="H17" s="1" t="s">
        <v>315</v>
      </c>
      <c r="I17" s="41" t="s">
        <v>316</v>
      </c>
      <c r="J17" s="41">
        <v>5.14</v>
      </c>
      <c r="K17" s="41">
        <v>14.26</v>
      </c>
      <c r="L17" s="123">
        <v>18.52</v>
      </c>
    </row>
    <row r="18" spans="2:12">
      <c r="B18" s="10"/>
      <c r="C18" s="10"/>
      <c r="D18" s="10"/>
      <c r="E18" s="10"/>
      <c r="F18" s="10"/>
      <c r="G18" s="10"/>
      <c r="H18" s="2" t="s">
        <v>319</v>
      </c>
      <c r="I18" s="124" t="s">
        <v>320</v>
      </c>
      <c r="J18" s="124">
        <v>1.53</v>
      </c>
      <c r="K18" s="124">
        <v>3.84</v>
      </c>
      <c r="L18" s="125">
        <v>6.63</v>
      </c>
    </row>
    <row r="19" spans="2:12">
      <c r="B19" s="10"/>
      <c r="C19" s="10"/>
      <c r="D19" s="10"/>
      <c r="E19" s="10"/>
      <c r="F19" s="10"/>
      <c r="G19" s="10"/>
      <c r="H19" s="41" t="s">
        <v>324</v>
      </c>
      <c r="I19" s="10"/>
      <c r="J19" s="10"/>
      <c r="K19" s="10"/>
      <c r="L19" s="10"/>
    </row>
    <row r="20" spans="2:12">
      <c r="B20" s="113" t="s">
        <v>325</v>
      </c>
      <c r="C20" s="10"/>
      <c r="D20" s="10"/>
      <c r="E20" s="10"/>
      <c r="F20" s="10"/>
      <c r="G20" s="10"/>
      <c r="H20" s="113" t="s">
        <v>326</v>
      </c>
      <c r="I20" s="10"/>
      <c r="J20" s="10"/>
      <c r="K20" s="10"/>
      <c r="L20" s="10"/>
    </row>
    <row r="21" spans="2:12">
      <c r="B21" s="114" t="s">
        <v>300</v>
      </c>
      <c r="C21" s="115" t="s">
        <v>301</v>
      </c>
      <c r="D21" s="115"/>
      <c r="E21" s="115" t="s">
        <v>302</v>
      </c>
      <c r="F21" s="116" t="s">
        <v>303</v>
      </c>
      <c r="G21" s="10"/>
      <c r="H21" s="114" t="s">
        <v>300</v>
      </c>
      <c r="I21" s="115" t="s">
        <v>301</v>
      </c>
      <c r="J21" s="115"/>
      <c r="K21" s="115" t="s">
        <v>302</v>
      </c>
      <c r="L21" s="116" t="s">
        <v>303</v>
      </c>
    </row>
    <row r="22" spans="2:12" ht="18">
      <c r="B22" s="117" t="s">
        <v>304</v>
      </c>
      <c r="C22" s="118"/>
      <c r="D22" s="119" t="s">
        <v>305</v>
      </c>
      <c r="E22" s="118"/>
      <c r="F22" s="120"/>
      <c r="G22" s="10"/>
      <c r="H22" s="117" t="s">
        <v>304</v>
      </c>
      <c r="I22" s="118"/>
      <c r="J22" s="119" t="s">
        <v>305</v>
      </c>
      <c r="K22" s="118"/>
      <c r="L22" s="120"/>
    </row>
    <row r="23" spans="2:12">
      <c r="B23" s="1" t="s">
        <v>306</v>
      </c>
      <c r="C23" s="41" t="s">
        <v>307</v>
      </c>
      <c r="D23" s="41">
        <v>168.33</v>
      </c>
      <c r="E23" s="41">
        <v>125.62</v>
      </c>
      <c r="F23" s="122">
        <v>135.97</v>
      </c>
      <c r="G23" s="10"/>
      <c r="H23" s="1" t="s">
        <v>306</v>
      </c>
      <c r="I23" s="41" t="s">
        <v>307</v>
      </c>
      <c r="J23" s="41">
        <v>119.27</v>
      </c>
      <c r="K23" s="41">
        <v>95.75</v>
      </c>
      <c r="L23" s="122" t="s">
        <v>327</v>
      </c>
    </row>
    <row r="24" spans="2:12">
      <c r="B24" s="1" t="s">
        <v>311</v>
      </c>
      <c r="C24" s="41" t="s">
        <v>312</v>
      </c>
      <c r="D24" s="41">
        <v>108.33</v>
      </c>
      <c r="E24" s="121">
        <v>95.75</v>
      </c>
      <c r="F24" s="122" t="s">
        <v>327</v>
      </c>
      <c r="G24" s="10"/>
      <c r="H24" s="1" t="s">
        <v>311</v>
      </c>
      <c r="I24" s="41" t="s">
        <v>312</v>
      </c>
      <c r="J24" s="41">
        <v>73.88</v>
      </c>
      <c r="K24" s="121" t="s">
        <v>328</v>
      </c>
      <c r="L24" s="123">
        <v>77.819999999999993</v>
      </c>
    </row>
    <row r="25" spans="2:12">
      <c r="B25" s="1" t="s">
        <v>313</v>
      </c>
      <c r="C25" s="41" t="s">
        <v>314</v>
      </c>
      <c r="D25" s="41">
        <v>73.13</v>
      </c>
      <c r="E25" s="121" t="s">
        <v>328</v>
      </c>
      <c r="F25" s="123">
        <v>77.819999999999993</v>
      </c>
      <c r="G25" s="10"/>
      <c r="H25" s="1" t="s">
        <v>313</v>
      </c>
      <c r="I25" s="41" t="s">
        <v>314</v>
      </c>
      <c r="J25" s="41">
        <v>45.42</v>
      </c>
      <c r="K25" s="41">
        <v>47.86</v>
      </c>
      <c r="L25" s="123">
        <v>54.68</v>
      </c>
    </row>
    <row r="26" spans="2:12">
      <c r="B26" s="1" t="s">
        <v>315</v>
      </c>
      <c r="C26" s="41" t="s">
        <v>316</v>
      </c>
      <c r="D26" s="41">
        <v>42.28</v>
      </c>
      <c r="E26" s="41">
        <v>47.86</v>
      </c>
      <c r="F26" s="123">
        <v>54.68</v>
      </c>
      <c r="G26" s="10"/>
      <c r="H26" s="1" t="s">
        <v>315</v>
      </c>
      <c r="I26" s="41" t="s">
        <v>316</v>
      </c>
      <c r="J26" s="41">
        <v>24.13</v>
      </c>
      <c r="K26" s="41">
        <v>29.8</v>
      </c>
      <c r="L26" s="123">
        <v>35.46</v>
      </c>
    </row>
    <row r="27" spans="2:12">
      <c r="B27" s="1" t="s">
        <v>319</v>
      </c>
      <c r="C27" s="41" t="s">
        <v>320</v>
      </c>
      <c r="D27" s="41">
        <v>19.940000000000001</v>
      </c>
      <c r="E27" s="41">
        <v>29.8</v>
      </c>
      <c r="F27" s="123">
        <v>35.46</v>
      </c>
      <c r="G27" s="10"/>
      <c r="H27" s="1" t="s">
        <v>319</v>
      </c>
      <c r="I27" s="41" t="s">
        <v>320</v>
      </c>
      <c r="J27" s="41">
        <v>11.03</v>
      </c>
      <c r="K27" s="41">
        <v>15.49</v>
      </c>
      <c r="L27" s="123">
        <v>19.940000000000001</v>
      </c>
    </row>
    <row r="28" spans="2:12">
      <c r="B28" s="1" t="s">
        <v>329</v>
      </c>
      <c r="C28" s="41" t="s">
        <v>330</v>
      </c>
      <c r="D28" s="41">
        <v>8.01</v>
      </c>
      <c r="E28" s="41">
        <v>15.49</v>
      </c>
      <c r="F28" s="123">
        <v>19.64</v>
      </c>
      <c r="G28" s="10"/>
      <c r="H28" s="2" t="s">
        <v>329</v>
      </c>
      <c r="I28" s="124" t="s">
        <v>330</v>
      </c>
      <c r="J28" s="124">
        <v>5.22</v>
      </c>
      <c r="K28" s="124">
        <v>3.84</v>
      </c>
      <c r="L28" s="125">
        <v>6.63</v>
      </c>
    </row>
    <row r="29" spans="2:12" ht="18">
      <c r="B29" s="2" t="s">
        <v>331</v>
      </c>
      <c r="C29" s="124" t="s">
        <v>332</v>
      </c>
      <c r="D29" s="124">
        <v>2.0699999999999998</v>
      </c>
      <c r="E29" s="124">
        <v>3.84</v>
      </c>
      <c r="F29" s="125">
        <v>6.63</v>
      </c>
      <c r="G29" s="10"/>
      <c r="H29" s="1" t="s">
        <v>317</v>
      </c>
      <c r="I29" s="41"/>
      <c r="J29" s="41" t="s">
        <v>318</v>
      </c>
      <c r="K29" s="41"/>
      <c r="L29" s="123"/>
    </row>
    <row r="30" spans="2:12" ht="18">
      <c r="B30" s="1" t="s">
        <v>317</v>
      </c>
      <c r="C30" s="41"/>
      <c r="D30" s="41" t="s">
        <v>318</v>
      </c>
      <c r="E30" s="41"/>
      <c r="F30" s="123"/>
      <c r="G30" s="10"/>
      <c r="H30" s="1" t="s">
        <v>306</v>
      </c>
      <c r="I30" s="41" t="s">
        <v>307</v>
      </c>
      <c r="J30" s="41">
        <v>45.39</v>
      </c>
      <c r="K30" s="121" t="s">
        <v>333</v>
      </c>
      <c r="L30" s="122">
        <v>45.87</v>
      </c>
    </row>
    <row r="31" spans="2:12">
      <c r="B31" s="1" t="s">
        <v>306</v>
      </c>
      <c r="C31" s="41" t="s">
        <v>307</v>
      </c>
      <c r="D31" s="126">
        <v>60</v>
      </c>
      <c r="E31" s="121" t="s">
        <v>334</v>
      </c>
      <c r="F31" s="122" t="s">
        <v>335</v>
      </c>
      <c r="G31" s="10"/>
      <c r="H31" s="1" t="s">
        <v>311</v>
      </c>
      <c r="I31" s="41" t="s">
        <v>312</v>
      </c>
      <c r="J31" s="41">
        <v>28.46</v>
      </c>
      <c r="K31" s="41">
        <v>33.880000000000003</v>
      </c>
      <c r="L31" s="123">
        <v>39.369999999999997</v>
      </c>
    </row>
    <row r="32" spans="2:12">
      <c r="B32" s="1" t="s">
        <v>311</v>
      </c>
      <c r="C32" s="41" t="s">
        <v>312</v>
      </c>
      <c r="D32" s="126">
        <v>35.200000000000003</v>
      </c>
      <c r="E32" s="41">
        <v>40.08</v>
      </c>
      <c r="F32" s="123">
        <v>45.87</v>
      </c>
      <c r="G32" s="10"/>
      <c r="H32" s="1" t="s">
        <v>313</v>
      </c>
      <c r="I32" s="41" t="s">
        <v>314</v>
      </c>
      <c r="J32" s="41">
        <v>21.3</v>
      </c>
      <c r="K32" s="41">
        <v>27.58</v>
      </c>
      <c r="L32" s="123">
        <v>32.72</v>
      </c>
    </row>
    <row r="33" spans="2:12">
      <c r="B33" s="1" t="s">
        <v>313</v>
      </c>
      <c r="C33" s="41" t="s">
        <v>314</v>
      </c>
      <c r="D33" s="126">
        <v>30.85</v>
      </c>
      <c r="E33" s="41">
        <v>33.880000000000003</v>
      </c>
      <c r="F33" s="123">
        <v>39.369999999999997</v>
      </c>
      <c r="G33" s="10"/>
      <c r="H33" s="1" t="s">
        <v>315</v>
      </c>
      <c r="I33" s="41" t="s">
        <v>316</v>
      </c>
      <c r="J33" s="41">
        <v>13.09</v>
      </c>
      <c r="K33" s="41">
        <v>21.13</v>
      </c>
      <c r="L33" s="123">
        <v>25.86</v>
      </c>
    </row>
    <row r="34" spans="2:12">
      <c r="B34" s="1" t="s">
        <v>315</v>
      </c>
      <c r="C34" s="41" t="s">
        <v>316</v>
      </c>
      <c r="D34" s="126">
        <v>22.34</v>
      </c>
      <c r="E34" s="41">
        <v>27.58</v>
      </c>
      <c r="F34" s="123">
        <v>32.72</v>
      </c>
      <c r="G34" s="10"/>
      <c r="H34" s="1" t="s">
        <v>319</v>
      </c>
      <c r="I34" s="41" t="s">
        <v>320</v>
      </c>
      <c r="J34" s="41">
        <v>5.82</v>
      </c>
      <c r="K34" s="41">
        <v>14.26</v>
      </c>
      <c r="L34" s="123">
        <v>18.52</v>
      </c>
    </row>
    <row r="35" spans="2:12">
      <c r="B35" s="1" t="s">
        <v>319</v>
      </c>
      <c r="C35" s="41" t="s">
        <v>320</v>
      </c>
      <c r="D35" s="126">
        <v>11.93</v>
      </c>
      <c r="E35" s="41">
        <v>21.13</v>
      </c>
      <c r="F35" s="123">
        <v>25.86</v>
      </c>
      <c r="G35" s="10"/>
      <c r="H35" s="2" t="s">
        <v>329</v>
      </c>
      <c r="I35" s="124" t="s">
        <v>330</v>
      </c>
      <c r="J35" s="124">
        <v>5.22</v>
      </c>
      <c r="K35" s="124">
        <v>3.84</v>
      </c>
      <c r="L35" s="125">
        <v>6.63</v>
      </c>
    </row>
    <row r="36" spans="2:12">
      <c r="B36" s="1" t="s">
        <v>329</v>
      </c>
      <c r="C36" s="41" t="s">
        <v>330</v>
      </c>
      <c r="D36" s="126">
        <v>5.94</v>
      </c>
      <c r="E36" s="41">
        <v>14.26</v>
      </c>
      <c r="F36" s="123">
        <v>18.52</v>
      </c>
      <c r="G36" s="10"/>
      <c r="H36" s="41" t="s">
        <v>324</v>
      </c>
      <c r="I36" s="10"/>
      <c r="J36" s="10"/>
      <c r="K36" s="10"/>
      <c r="L36" s="10"/>
    </row>
    <row r="37" spans="2:12">
      <c r="B37" s="2" t="s">
        <v>331</v>
      </c>
      <c r="C37" s="124" t="s">
        <v>332</v>
      </c>
      <c r="D37" s="127">
        <v>2.0699999999999998</v>
      </c>
      <c r="E37" s="124">
        <v>3.84</v>
      </c>
      <c r="F37" s="125">
        <v>6.63</v>
      </c>
      <c r="G37" s="10"/>
      <c r="H37" s="10"/>
      <c r="I37" s="10"/>
      <c r="J37" s="10"/>
      <c r="K37" s="10"/>
      <c r="L37" s="10"/>
    </row>
    <row r="38" spans="2:12">
      <c r="B38" s="41" t="s">
        <v>324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2:H11"/>
  <sheetViews>
    <sheetView workbookViewId="0">
      <selection activeCell="B2" sqref="B2"/>
    </sheetView>
  </sheetViews>
  <sheetFormatPr defaultRowHeight="15"/>
  <sheetData>
    <row r="2" spans="2:8" ht="105">
      <c r="B2" s="141" t="s">
        <v>336</v>
      </c>
      <c r="C2" s="128"/>
      <c r="D2" s="10"/>
      <c r="E2" s="10"/>
      <c r="F2" s="10"/>
      <c r="G2" s="10"/>
      <c r="H2" s="10"/>
    </row>
    <row r="3" spans="2:8">
      <c r="B3" s="128"/>
      <c r="C3" s="128"/>
      <c r="D3" s="10"/>
      <c r="E3" s="10"/>
      <c r="F3" s="10"/>
      <c r="G3" s="10"/>
      <c r="H3" s="10"/>
    </row>
    <row r="4" spans="2:8">
      <c r="B4" s="181" t="s">
        <v>337</v>
      </c>
      <c r="C4" s="183" t="s">
        <v>60</v>
      </c>
      <c r="D4" s="184"/>
      <c r="E4" s="147" t="s">
        <v>338</v>
      </c>
      <c r="F4" s="149"/>
      <c r="G4" s="148" t="s">
        <v>339</v>
      </c>
      <c r="H4" s="149"/>
    </row>
    <row r="5" spans="2:8">
      <c r="B5" s="182"/>
      <c r="C5" s="129" t="s">
        <v>65</v>
      </c>
      <c r="D5" s="5" t="s">
        <v>72</v>
      </c>
      <c r="E5" s="129" t="s">
        <v>65</v>
      </c>
      <c r="F5" s="5" t="s">
        <v>72</v>
      </c>
      <c r="G5" s="130" t="s">
        <v>65</v>
      </c>
      <c r="H5" s="5" t="s">
        <v>72</v>
      </c>
    </row>
    <row r="6" spans="2:8">
      <c r="B6" s="131" t="s">
        <v>298</v>
      </c>
      <c r="C6" s="132" t="s">
        <v>340</v>
      </c>
      <c r="D6" s="133" t="s">
        <v>341</v>
      </c>
      <c r="E6" s="132" t="s">
        <v>342</v>
      </c>
      <c r="F6" s="133" t="s">
        <v>343</v>
      </c>
      <c r="G6" s="134" t="s">
        <v>154</v>
      </c>
      <c r="H6" s="133" t="s">
        <v>154</v>
      </c>
    </row>
    <row r="7" spans="2:8">
      <c r="B7" s="4" t="s">
        <v>326</v>
      </c>
      <c r="C7" s="104" t="s">
        <v>344</v>
      </c>
      <c r="D7" s="106" t="s">
        <v>345</v>
      </c>
      <c r="E7" s="104" t="s">
        <v>266</v>
      </c>
      <c r="F7" s="106" t="s">
        <v>346</v>
      </c>
      <c r="G7" s="105" t="s">
        <v>347</v>
      </c>
      <c r="H7" s="106" t="s">
        <v>347</v>
      </c>
    </row>
    <row r="8" spans="2:8">
      <c r="B8" s="9" t="s">
        <v>325</v>
      </c>
      <c r="C8" s="89" t="s">
        <v>340</v>
      </c>
      <c r="D8" s="91" t="s">
        <v>341</v>
      </c>
      <c r="E8" s="89" t="s">
        <v>340</v>
      </c>
      <c r="F8" s="91" t="s">
        <v>348</v>
      </c>
      <c r="G8" s="90" t="s">
        <v>347</v>
      </c>
      <c r="H8" s="91" t="s">
        <v>347</v>
      </c>
    </row>
    <row r="9" spans="2:8">
      <c r="B9" s="4" t="s">
        <v>299</v>
      </c>
      <c r="C9" s="135" t="s">
        <v>270</v>
      </c>
      <c r="D9" s="136" t="s">
        <v>349</v>
      </c>
      <c r="E9" s="135" t="s">
        <v>350</v>
      </c>
      <c r="F9" s="136" t="s">
        <v>351</v>
      </c>
      <c r="G9" s="137" t="s">
        <v>139</v>
      </c>
      <c r="H9" s="136" t="s">
        <v>139</v>
      </c>
    </row>
    <row r="10" spans="2:8">
      <c r="B10" s="138" t="s">
        <v>352</v>
      </c>
      <c r="C10" s="138"/>
      <c r="D10" s="138"/>
      <c r="E10" s="138"/>
      <c r="F10" s="138"/>
      <c r="G10" s="139"/>
      <c r="H10" s="139"/>
    </row>
    <row r="11" spans="2:8">
      <c r="B11" s="140" t="s">
        <v>353</v>
      </c>
      <c r="C11" s="140"/>
      <c r="D11" s="140"/>
      <c r="E11" s="140"/>
      <c r="F11" s="140"/>
      <c r="G11" s="139"/>
      <c r="H11" s="139"/>
    </row>
  </sheetData>
  <mergeCells count="4">
    <mergeCell ref="B4:B5"/>
    <mergeCell ref="C4:D4"/>
    <mergeCell ref="E4:F4"/>
    <mergeCell ref="G4:H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7"/>
  <sheetViews>
    <sheetView workbookViewId="0">
      <selection activeCell="F17" sqref="F17"/>
    </sheetView>
  </sheetViews>
  <sheetFormatPr defaultRowHeight="15"/>
  <cols>
    <col min="2" max="2" width="25.140625" customWidth="1"/>
  </cols>
  <sheetData>
    <row r="1" spans="1:2">
      <c r="A1" t="s">
        <v>389</v>
      </c>
    </row>
    <row r="3" spans="1:2">
      <c r="B3" s="47" t="s">
        <v>354</v>
      </c>
    </row>
    <row r="4" spans="1:2">
      <c r="B4" s="131" t="s">
        <v>355</v>
      </c>
    </row>
    <row r="5" spans="1:2">
      <c r="B5" s="7" t="s">
        <v>356</v>
      </c>
    </row>
    <row r="6" spans="1:2">
      <c r="B6" s="9" t="s">
        <v>357</v>
      </c>
    </row>
    <row r="7" spans="1:2">
      <c r="B7" s="7" t="s">
        <v>358</v>
      </c>
    </row>
    <row r="8" spans="1:2">
      <c r="B8" s="9" t="s">
        <v>359</v>
      </c>
    </row>
    <row r="9" spans="1:2">
      <c r="B9" s="7" t="s">
        <v>360</v>
      </c>
    </row>
    <row r="10" spans="1:2">
      <c r="B10" s="9" t="s">
        <v>361</v>
      </c>
    </row>
    <row r="11" spans="1:2">
      <c r="B11" s="7" t="s">
        <v>362</v>
      </c>
    </row>
    <row r="12" spans="1:2">
      <c r="B12" s="9" t="s">
        <v>363</v>
      </c>
    </row>
    <row r="13" spans="1:2">
      <c r="B13" s="7" t="s">
        <v>364</v>
      </c>
    </row>
    <row r="14" spans="1:2">
      <c r="B14" s="9" t="s">
        <v>365</v>
      </c>
    </row>
    <row r="15" spans="1:2">
      <c r="B15" s="142" t="s">
        <v>366</v>
      </c>
    </row>
    <row r="16" spans="1:2">
      <c r="B16" s="9" t="s">
        <v>367</v>
      </c>
    </row>
    <row r="17" spans="2:2">
      <c r="B17" s="7" t="s">
        <v>368</v>
      </c>
    </row>
    <row r="18" spans="2:2">
      <c r="B18" s="9" t="s">
        <v>369</v>
      </c>
    </row>
    <row r="19" spans="2:2">
      <c r="B19" s="7" t="s">
        <v>370</v>
      </c>
    </row>
    <row r="20" spans="2:2">
      <c r="B20" s="9" t="s">
        <v>371</v>
      </c>
    </row>
    <row r="21" spans="2:2">
      <c r="B21" s="7" t="s">
        <v>372</v>
      </c>
    </row>
    <row r="22" spans="2:2">
      <c r="B22" s="9" t="s">
        <v>373</v>
      </c>
    </row>
    <row r="23" spans="2:2">
      <c r="B23" s="7" t="s">
        <v>374</v>
      </c>
    </row>
    <row r="24" spans="2:2">
      <c r="B24" s="9" t="s">
        <v>375</v>
      </c>
    </row>
    <row r="25" spans="2:2">
      <c r="B25" s="7" t="s">
        <v>376</v>
      </c>
    </row>
    <row r="26" spans="2:2">
      <c r="B26" s="9" t="s">
        <v>377</v>
      </c>
    </row>
    <row r="27" spans="2:2">
      <c r="B27" s="7" t="s">
        <v>378</v>
      </c>
    </row>
    <row r="28" spans="2:2">
      <c r="B28" s="9" t="s">
        <v>379</v>
      </c>
    </row>
    <row r="29" spans="2:2">
      <c r="B29" s="7" t="s">
        <v>380</v>
      </c>
    </row>
    <row r="30" spans="2:2">
      <c r="B30" s="9" t="s">
        <v>381</v>
      </c>
    </row>
    <row r="31" spans="2:2">
      <c r="B31" s="7" t="s">
        <v>382</v>
      </c>
    </row>
    <row r="32" spans="2:2">
      <c r="B32" s="9" t="s">
        <v>383</v>
      </c>
    </row>
    <row r="33" spans="2:2">
      <c r="B33" s="7" t="s">
        <v>384</v>
      </c>
    </row>
    <row r="34" spans="2:2">
      <c r="B34" s="9" t="s">
        <v>385</v>
      </c>
    </row>
    <row r="35" spans="2:2">
      <c r="B35" s="7" t="s">
        <v>386</v>
      </c>
    </row>
    <row r="36" spans="2:2">
      <c r="B36" s="18" t="s">
        <v>387</v>
      </c>
    </row>
    <row r="37" spans="2:2">
      <c r="B37" s="41" t="s">
        <v>388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Table 1</vt:lpstr>
      <vt:lpstr>Table 2</vt:lpstr>
      <vt:lpstr>Table 3</vt:lpstr>
      <vt:lpstr>Appendix 1a</vt:lpstr>
      <vt:lpstr>Appendix 1b</vt:lpstr>
      <vt:lpstr>Appendix 2a</vt:lpstr>
      <vt:lpstr>Appendix 2c</vt:lpstr>
      <vt:lpstr>Appendix 2d</vt:lpstr>
      <vt:lpstr>Appendix 3</vt:lpstr>
      <vt:lpstr>Appendix 4</vt:lpstr>
    </vt:vector>
  </TitlesOfParts>
  <Company>Bentley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LeBlanc, Brian</dc:creator>
  <cp:lastModifiedBy>Sarah Freitas</cp:lastModifiedBy>
  <dcterms:created xsi:type="dcterms:W3CDTF">2013-10-26T18:54:14Z</dcterms:created>
  <dcterms:modified xsi:type="dcterms:W3CDTF">2014-01-30T21:12:51Z</dcterms:modified>
</cp:coreProperties>
</file>